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M D C\2 0 2 4\OBRAČUNI\31-12-2024\"/>
    </mc:Choice>
  </mc:AlternateContent>
  <xr:revisionPtr revIDLastSave="0" documentId="13_ncr:1_{FDE4D492-C755-4807-B3B8-AA0542B7434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500" yWindow="0" windowWidth="27300" windowHeight="1560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F302" i="9"/>
  <c r="E302" i="9"/>
  <c r="B302" i="9" s="1"/>
  <c r="H301" i="9"/>
  <c r="G301" i="9"/>
  <c r="F301" i="9"/>
  <c r="E301" i="9"/>
  <c r="B301" i="9" s="1"/>
  <c r="H300" i="9"/>
  <c r="G300" i="9"/>
  <c r="E300" i="9" s="1"/>
  <c r="B300" i="9" s="1"/>
  <c r="F300" i="9"/>
  <c r="H299" i="9"/>
  <c r="E299" i="9" s="1"/>
  <c r="B299" i="9" s="1"/>
  <c r="G299" i="9"/>
  <c r="F299" i="9"/>
  <c r="H298" i="9"/>
  <c r="G298" i="9"/>
  <c r="E298" i="9" s="1"/>
  <c r="B298" i="9" s="1"/>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s="1"/>
  <c r="E255" i="9"/>
  <c r="M254" i="9"/>
  <c r="L254" i="9"/>
  <c r="F254" i="9"/>
  <c r="B254" i="9" s="1"/>
  <c r="E254" i="9"/>
  <c r="M253" i="9"/>
  <c r="L253" i="9"/>
  <c r="F253" i="9" s="1"/>
  <c r="B253" i="9" s="1"/>
  <c r="E253" i="9"/>
  <c r="M252" i="9"/>
  <c r="L252" i="9"/>
  <c r="F252" i="9" s="1"/>
  <c r="B252" i="9" s="1"/>
  <c r="E252" i="9"/>
  <c r="M251" i="9"/>
  <c r="L251" i="9"/>
  <c r="F251" i="9" s="1"/>
  <c r="E251" i="9"/>
  <c r="M250" i="9"/>
  <c r="F250" i="9" s="1"/>
  <c r="B250" i="9" s="1"/>
  <c r="L250" i="9"/>
  <c r="E250" i="9"/>
  <c r="M249" i="9"/>
  <c r="L249" i="9"/>
  <c r="F249" i="9" s="1"/>
  <c r="B249" i="9" s="1"/>
  <c r="E249" i="9"/>
  <c r="M248" i="9"/>
  <c r="F248" i="9" s="1"/>
  <c r="B248" i="9" s="1"/>
  <c r="L248" i="9"/>
  <c r="E248" i="9"/>
  <c r="M247" i="9"/>
  <c r="L247" i="9"/>
  <c r="F247" i="9" s="1"/>
  <c r="E247" i="9"/>
  <c r="M246" i="9"/>
  <c r="L246" i="9"/>
  <c r="F246" i="9" s="1"/>
  <c r="B246" i="9" s="1"/>
  <c r="E246" i="9"/>
  <c r="M245" i="9"/>
  <c r="L245" i="9"/>
  <c r="F245" i="9" s="1"/>
  <c r="B245" i="9" s="1"/>
  <c r="E245" i="9"/>
  <c r="M244" i="9"/>
  <c r="F244" i="9" s="1"/>
  <c r="B244" i="9" s="1"/>
  <c r="L244" i="9"/>
  <c r="E244" i="9"/>
  <c r="M243" i="9"/>
  <c r="L243" i="9"/>
  <c r="F243" i="9"/>
  <c r="E243" i="9"/>
  <c r="B243" i="9" s="1"/>
  <c r="M242" i="9"/>
  <c r="L242" i="9"/>
  <c r="F242" i="9" s="1"/>
  <c r="B242" i="9" s="1"/>
  <c r="E242" i="9"/>
  <c r="M241" i="9"/>
  <c r="L241" i="9"/>
  <c r="F241" i="9" s="1"/>
  <c r="B241" i="9" s="1"/>
  <c r="E241" i="9"/>
  <c r="M240" i="9"/>
  <c r="F240" i="9" s="1"/>
  <c r="B240" i="9" s="1"/>
  <c r="L240" i="9"/>
  <c r="E240" i="9"/>
  <c r="M239" i="9"/>
  <c r="L239" i="9"/>
  <c r="F239" i="9" s="1"/>
  <c r="E239" i="9"/>
  <c r="B239" i="9" s="1"/>
  <c r="M238" i="9"/>
  <c r="L238" i="9"/>
  <c r="F238" i="9" s="1"/>
  <c r="B238" i="9" s="1"/>
  <c r="E238" i="9"/>
  <c r="M237" i="9"/>
  <c r="L237" i="9"/>
  <c r="F237" i="9" s="1"/>
  <c r="E237" i="9"/>
  <c r="M236" i="9"/>
  <c r="L236" i="9"/>
  <c r="F236" i="9" s="1"/>
  <c r="E236" i="9"/>
  <c r="M235" i="9"/>
  <c r="L235" i="9"/>
  <c r="F235" i="9" s="1"/>
  <c r="B235" i="9" s="1"/>
  <c r="E235" i="9"/>
  <c r="M234" i="9"/>
  <c r="L234" i="9"/>
  <c r="F234" i="9" s="1"/>
  <c r="E234" i="9"/>
  <c r="M233" i="9"/>
  <c r="L233" i="9"/>
  <c r="F233" i="9"/>
  <c r="B233" i="9" s="1"/>
  <c r="E233" i="9"/>
  <c r="M232" i="9"/>
  <c r="L232" i="9"/>
  <c r="F232" i="9" s="1"/>
  <c r="B232" i="9" s="1"/>
  <c r="E232" i="9"/>
  <c r="M231" i="9"/>
  <c r="L231" i="9"/>
  <c r="F231" i="9" s="1"/>
  <c r="B231" i="9" s="1"/>
  <c r="E231" i="9"/>
  <c r="M230" i="9"/>
  <c r="L230" i="9"/>
  <c r="F230" i="9" s="1"/>
  <c r="B230" i="9" s="1"/>
  <c r="E230" i="9"/>
  <c r="M229" i="9"/>
  <c r="L229" i="9"/>
  <c r="F229" i="9"/>
  <c r="E229" i="9"/>
  <c r="B229" i="9" s="1"/>
  <c r="M228" i="9"/>
  <c r="L228" i="9"/>
  <c r="F228" i="9"/>
  <c r="B228" i="9" s="1"/>
  <c r="E228" i="9"/>
  <c r="M227" i="9"/>
  <c r="L227" i="9"/>
  <c r="F227" i="9" s="1"/>
  <c r="B227" i="9" s="1"/>
  <c r="E227" i="9"/>
  <c r="M226" i="9"/>
  <c r="L226" i="9"/>
  <c r="F226" i="9" s="1"/>
  <c r="B226" i="9" s="1"/>
  <c r="E226" i="9"/>
  <c r="M225" i="9"/>
  <c r="F225" i="9" s="1"/>
  <c r="L225" i="9"/>
  <c r="E225" i="9"/>
  <c r="M224" i="9"/>
  <c r="F224" i="9" s="1"/>
  <c r="B224" i="9" s="1"/>
  <c r="L224" i="9"/>
  <c r="E224" i="9"/>
  <c r="M223" i="9"/>
  <c r="L223" i="9"/>
  <c r="E223" i="9"/>
  <c r="M222" i="9"/>
  <c r="F222" i="9" s="1"/>
  <c r="B222" i="9" s="1"/>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F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G158" i="9"/>
  <c r="F158" i="9"/>
  <c r="H157" i="9"/>
  <c r="G157" i="9"/>
  <c r="E157" i="9" s="1"/>
  <c r="B157" i="9" s="1"/>
  <c r="F157" i="9"/>
  <c r="H156" i="9"/>
  <c r="G156" i="9"/>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G150" i="9"/>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G138" i="9"/>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G130" i="9"/>
  <c r="F130" i="9"/>
  <c r="H129" i="9"/>
  <c r="G129" i="9"/>
  <c r="E129" i="9" s="1"/>
  <c r="B129" i="9" s="1"/>
  <c r="F129" i="9"/>
  <c r="H128" i="9"/>
  <c r="G128" i="9"/>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G122" i="9"/>
  <c r="F122" i="9"/>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F108" i="9"/>
  <c r="B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H93" i="9"/>
  <c r="G93" i="9"/>
  <c r="E93" i="9" s="1"/>
  <c r="B93" i="9" s="1"/>
  <c r="F93" i="9"/>
  <c r="H92" i="9"/>
  <c r="G92" i="9"/>
  <c r="E92" i="9" s="1"/>
  <c r="F92" i="9"/>
  <c r="B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H77" i="9"/>
  <c r="G77" i="9"/>
  <c r="E77" i="9" s="1"/>
  <c r="B77" i="9" s="1"/>
  <c r="F77" i="9"/>
  <c r="H76" i="9"/>
  <c r="G76" i="9"/>
  <c r="E76" i="9" s="1"/>
  <c r="F76" i="9"/>
  <c r="B76" i="9"/>
  <c r="H75" i="9"/>
  <c r="G75" i="9"/>
  <c r="F75" i="9"/>
  <c r="E75" i="9"/>
  <c r="B75" i="9" s="1"/>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G58" i="9"/>
  <c r="F58" i="9"/>
  <c r="E58" i="9"/>
  <c r="B58" i="9" s="1"/>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F50" i="9"/>
  <c r="E50" i="9"/>
  <c r="B50" i="9" s="1"/>
  <c r="H49" i="9"/>
  <c r="G49" i="9"/>
  <c r="F49" i="9"/>
  <c r="H48" i="9"/>
  <c r="E48" i="9" s="1"/>
  <c r="B48" i="9" s="1"/>
  <c r="G48" i="9"/>
  <c r="F48" i="9"/>
  <c r="H47" i="9"/>
  <c r="E47" i="9" s="1"/>
  <c r="B47" i="9" s="1"/>
  <c r="G47" i="9"/>
  <c r="F47" i="9"/>
  <c r="H46" i="9"/>
  <c r="G46" i="9"/>
  <c r="E46" i="9" s="1"/>
  <c r="B46" i="9" s="1"/>
  <c r="F46" i="9"/>
  <c r="H45" i="9"/>
  <c r="G45" i="9"/>
  <c r="E45" i="9" s="1"/>
  <c r="B45" i="9" s="1"/>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F30" i="9"/>
  <c r="H29" i="9"/>
  <c r="G29" i="9"/>
  <c r="F29" i="9"/>
  <c r="H28" i="9"/>
  <c r="E28" i="9" s="1"/>
  <c r="B28" i="9" s="1"/>
  <c r="G28" i="9"/>
  <c r="F28" i="9"/>
  <c r="H27" i="9"/>
  <c r="G27" i="9"/>
  <c r="E27" i="9" s="1"/>
  <c r="B27" i="9" s="1"/>
  <c r="F27" i="9"/>
  <c r="H26" i="9"/>
  <c r="G26" i="9"/>
  <c r="F26" i="9"/>
  <c r="H25" i="9"/>
  <c r="G25" i="9"/>
  <c r="F25" i="9"/>
  <c r="H24" i="9"/>
  <c r="E24" i="9" s="1"/>
  <c r="B24" i="9" s="1"/>
  <c r="G24" i="9"/>
  <c r="F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49" i="8" s="1"/>
  <c r="D43" i="8" s="1"/>
  <c r="I35" i="3" s="1"/>
  <c r="D50" i="8"/>
  <c r="D44" i="8"/>
  <c r="D36" i="8"/>
  <c r="D26" i="8"/>
  <c r="D24" i="8" s="1"/>
  <c r="C1499" i="1" s="1"/>
  <c r="D18" i="8"/>
  <c r="D8" i="8"/>
  <c r="D6" i="8" s="1"/>
  <c r="E44" i="7"/>
  <c r="D44" i="7"/>
  <c r="E39" i="7"/>
  <c r="E38" i="7" s="1"/>
  <c r="D39" i="7"/>
  <c r="D38" i="7" s="1"/>
  <c r="H31" i="3"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F239" i="5" s="1"/>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3" i="1" s="1"/>
  <c r="D418" i="4"/>
  <c r="F417"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86" i="1"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F51" i="4"/>
  <c r="E51" i="4"/>
  <c r="D51" i="4"/>
  <c r="D50"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H20" i="3"/>
  <c r="G20" i="3"/>
  <c r="B20" i="3"/>
  <c r="G19" i="3"/>
  <c r="B19" i="3"/>
  <c r="G18" i="3"/>
  <c r="B18" i="3"/>
  <c r="G17" i="3"/>
  <c r="B17" i="3"/>
  <c r="G16" i="3"/>
  <c r="B16" i="3"/>
  <c r="H10" i="3" a="1"/>
  <c r="H10" i="3" s="1"/>
  <c r="L3" i="9" s="1"/>
  <c r="C1580" i="1"/>
  <c r="H1580" i="1" s="1"/>
  <c r="G1579" i="1"/>
  <c r="C1579" i="1"/>
  <c r="H1579" i="1" s="1"/>
  <c r="C1578" i="1"/>
  <c r="G1578" i="1" s="1"/>
  <c r="H1577" i="1"/>
  <c r="G1577" i="1"/>
  <c r="C1577" i="1"/>
  <c r="H1576" i="1"/>
  <c r="C1576" i="1"/>
  <c r="G1576" i="1" s="1"/>
  <c r="C1575" i="1"/>
  <c r="H1575" i="1" s="1"/>
  <c r="H1574" i="1"/>
  <c r="C1574" i="1"/>
  <c r="G1574" i="1" s="1"/>
  <c r="H1573" i="1"/>
  <c r="G1573" i="1"/>
  <c r="C1573" i="1"/>
  <c r="C1572" i="1"/>
  <c r="H1572" i="1" s="1"/>
  <c r="G1571" i="1"/>
  <c r="C1571" i="1"/>
  <c r="H1571" i="1" s="1"/>
  <c r="C1570" i="1"/>
  <c r="G1570" i="1" s="1"/>
  <c r="H1569" i="1"/>
  <c r="G1569" i="1"/>
  <c r="C1569" i="1"/>
  <c r="H1568" i="1"/>
  <c r="G1568" i="1"/>
  <c r="C1568" i="1"/>
  <c r="C1567" i="1"/>
  <c r="H1567" i="1" s="1"/>
  <c r="H1566" i="1"/>
  <c r="C1566" i="1"/>
  <c r="G1566" i="1" s="1"/>
  <c r="H1565" i="1"/>
  <c r="G1565" i="1"/>
  <c r="C1565" i="1"/>
  <c r="C1564" i="1"/>
  <c r="H1564" i="1" s="1"/>
  <c r="G1563" i="1"/>
  <c r="C1563" i="1"/>
  <c r="H1563" i="1" s="1"/>
  <c r="C1562" i="1"/>
  <c r="G1562" i="1" s="1"/>
  <c r="H1561" i="1"/>
  <c r="G1561" i="1"/>
  <c r="C1561" i="1"/>
  <c r="H1560" i="1"/>
  <c r="G1560" i="1"/>
  <c r="C1560" i="1"/>
  <c r="C1559" i="1"/>
  <c r="H1559" i="1" s="1"/>
  <c r="H1558" i="1"/>
  <c r="C1558" i="1"/>
  <c r="G1558" i="1" s="1"/>
  <c r="H1557" i="1"/>
  <c r="G1557" i="1"/>
  <c r="C1557" i="1"/>
  <c r="C1556" i="1"/>
  <c r="H1556" i="1" s="1"/>
  <c r="G1555" i="1"/>
  <c r="C1555" i="1"/>
  <c r="H1555" i="1" s="1"/>
  <c r="C1554" i="1"/>
  <c r="G1554" i="1" s="1"/>
  <c r="H1553" i="1"/>
  <c r="G1553" i="1"/>
  <c r="C1553" i="1"/>
  <c r="H1552" i="1"/>
  <c r="G1552" i="1"/>
  <c r="C1552" i="1"/>
  <c r="C1551" i="1"/>
  <c r="H1551" i="1" s="1"/>
  <c r="H1550" i="1"/>
  <c r="C1550" i="1"/>
  <c r="G1550" i="1" s="1"/>
  <c r="H1549" i="1"/>
  <c r="G1549" i="1"/>
  <c r="C1549" i="1"/>
  <c r="C1548" i="1"/>
  <c r="H1548" i="1" s="1"/>
  <c r="G1547" i="1"/>
  <c r="C1547" i="1"/>
  <c r="H1547" i="1" s="1"/>
  <c r="C1546" i="1"/>
  <c r="G1546" i="1" s="1"/>
  <c r="H1545" i="1"/>
  <c r="G1545" i="1"/>
  <c r="C1545" i="1"/>
  <c r="H1544" i="1"/>
  <c r="G1544" i="1"/>
  <c r="C1544" i="1"/>
  <c r="C1543" i="1"/>
  <c r="C1542" i="1"/>
  <c r="H1542" i="1" s="1"/>
  <c r="H1541" i="1"/>
  <c r="G1541" i="1"/>
  <c r="C1541" i="1"/>
  <c r="H1540" i="1"/>
  <c r="G1540" i="1"/>
  <c r="C1540" i="1"/>
  <c r="C1539" i="1"/>
  <c r="C1538" i="1"/>
  <c r="H1538" i="1" s="1"/>
  <c r="H1537" i="1"/>
  <c r="G1537" i="1"/>
  <c r="C1537" i="1"/>
  <c r="H1536" i="1"/>
  <c r="G1536" i="1"/>
  <c r="C1536" i="1"/>
  <c r="C1535" i="1"/>
  <c r="C1534" i="1"/>
  <c r="H1534" i="1" s="1"/>
  <c r="H1533" i="1"/>
  <c r="G1533" i="1"/>
  <c r="C1533" i="1"/>
  <c r="H1532" i="1"/>
  <c r="G1532" i="1"/>
  <c r="C1532" i="1"/>
  <c r="C1531" i="1"/>
  <c r="C1530" i="1"/>
  <c r="H1530" i="1" s="1"/>
  <c r="H1529" i="1"/>
  <c r="G1529" i="1"/>
  <c r="C1529" i="1"/>
  <c r="H1528" i="1"/>
  <c r="G1528" i="1"/>
  <c r="C1528" i="1"/>
  <c r="C1527" i="1"/>
  <c r="C1526" i="1"/>
  <c r="H1526" i="1" s="1"/>
  <c r="H1525" i="1"/>
  <c r="G1525" i="1"/>
  <c r="C1525" i="1"/>
  <c r="H1524" i="1"/>
  <c r="G1524" i="1"/>
  <c r="C1524" i="1"/>
  <c r="C1523" i="1"/>
  <c r="C1522" i="1"/>
  <c r="H1522" i="1" s="1"/>
  <c r="H1521" i="1"/>
  <c r="G1521" i="1"/>
  <c r="C1521" i="1"/>
  <c r="H1520" i="1"/>
  <c r="G1520" i="1"/>
  <c r="C1520" i="1"/>
  <c r="C1519" i="1"/>
  <c r="C1518" i="1"/>
  <c r="H1518" i="1" s="1"/>
  <c r="H1516" i="1"/>
  <c r="G1516" i="1"/>
  <c r="C1516" i="1"/>
  <c r="C1515" i="1"/>
  <c r="C1514" i="1"/>
  <c r="H1514" i="1" s="1"/>
  <c r="H1513" i="1"/>
  <c r="G1513" i="1"/>
  <c r="C1513" i="1"/>
  <c r="H1512" i="1"/>
  <c r="G1512" i="1"/>
  <c r="C1512" i="1"/>
  <c r="C1511" i="1"/>
  <c r="C1510" i="1"/>
  <c r="H1510" i="1" s="1"/>
  <c r="C1509" i="1"/>
  <c r="H1509" i="1" s="1"/>
  <c r="C1508" i="1"/>
  <c r="H1508" i="1" s="1"/>
  <c r="C1507" i="1"/>
  <c r="C1506" i="1"/>
  <c r="H1506" i="1" s="1"/>
  <c r="C1505" i="1"/>
  <c r="H1505" i="1" s="1"/>
  <c r="C1504" i="1"/>
  <c r="H1504" i="1" s="1"/>
  <c r="C1503" i="1"/>
  <c r="C1502" i="1"/>
  <c r="H1502" i="1" s="1"/>
  <c r="H1500" i="1"/>
  <c r="G1500" i="1"/>
  <c r="C1500" i="1"/>
  <c r="C1498" i="1"/>
  <c r="H1498" i="1" s="1"/>
  <c r="H1497" i="1"/>
  <c r="G1497" i="1"/>
  <c r="C1497" i="1"/>
  <c r="H1496" i="1"/>
  <c r="G1496" i="1"/>
  <c r="C1496" i="1"/>
  <c r="C1495" i="1"/>
  <c r="C1494" i="1"/>
  <c r="H1494" i="1" s="1"/>
  <c r="H1493" i="1"/>
  <c r="G1493" i="1"/>
  <c r="C1493" i="1"/>
  <c r="H1492" i="1"/>
  <c r="G1492" i="1"/>
  <c r="C1492" i="1"/>
  <c r="C1491" i="1"/>
  <c r="C1490" i="1"/>
  <c r="H1490" i="1" s="1"/>
  <c r="H1489" i="1"/>
  <c r="G1489" i="1"/>
  <c r="C1489" i="1"/>
  <c r="C1488" i="1"/>
  <c r="H1488" i="1" s="1"/>
  <c r="C1487" i="1"/>
  <c r="C1486" i="1"/>
  <c r="H1486" i="1" s="1"/>
  <c r="C1485" i="1"/>
  <c r="H1485" i="1" s="1"/>
  <c r="C1484" i="1"/>
  <c r="H1484" i="1" s="1"/>
  <c r="C1483" i="1"/>
  <c r="C1482" i="1"/>
  <c r="H1482" i="1" s="1"/>
  <c r="C1481" i="1"/>
  <c r="H1481" i="1" s="1"/>
  <c r="H1480" i="1"/>
  <c r="G1480" i="1"/>
  <c r="C1480" i="1"/>
  <c r="H1479" i="1"/>
  <c r="D1479" i="1"/>
  <c r="C1479" i="1"/>
  <c r="G1479" i="1" s="1"/>
  <c r="D1478" i="1"/>
  <c r="G1478" i="1" s="1"/>
  <c r="C1478" i="1"/>
  <c r="H1477" i="1"/>
  <c r="D1477" i="1"/>
  <c r="C1477" i="1"/>
  <c r="G1477" i="1" s="1"/>
  <c r="I1477" i="1" s="1"/>
  <c r="D1476" i="1"/>
  <c r="G1476" i="1" s="1"/>
  <c r="C1476" i="1"/>
  <c r="D1475" i="1"/>
  <c r="G1475" i="1" s="1"/>
  <c r="C1475" i="1"/>
  <c r="H1474" i="1"/>
  <c r="D1474" i="1"/>
  <c r="C1474" i="1"/>
  <c r="G1474" i="1" s="1"/>
  <c r="I1474" i="1" s="1"/>
  <c r="D1473" i="1"/>
  <c r="G1473" i="1" s="1"/>
  <c r="C1473" i="1"/>
  <c r="D1472" i="1"/>
  <c r="C1472" i="1"/>
  <c r="H1472" i="1" s="1"/>
  <c r="J1471" i="1"/>
  <c r="D1471" i="1"/>
  <c r="G1471" i="1" s="1"/>
  <c r="C1471" i="1"/>
  <c r="G1470" i="1"/>
  <c r="D1470" i="1"/>
  <c r="C1470" i="1"/>
  <c r="H1470" i="1" s="1"/>
  <c r="D1469" i="1"/>
  <c r="G1469" i="1" s="1"/>
  <c r="C1469" i="1"/>
  <c r="H1468" i="1"/>
  <c r="D1468" i="1"/>
  <c r="C1468" i="1"/>
  <c r="D1467" i="1"/>
  <c r="G1467" i="1" s="1"/>
  <c r="C1467" i="1"/>
  <c r="H1466" i="1"/>
  <c r="D1466" i="1"/>
  <c r="C1466" i="1"/>
  <c r="D1465" i="1"/>
  <c r="G1465" i="1" s="1"/>
  <c r="C1465" i="1"/>
  <c r="H1464" i="1"/>
  <c r="D1464" i="1"/>
  <c r="C1464" i="1"/>
  <c r="D1463" i="1"/>
  <c r="G1463" i="1" s="1"/>
  <c r="C1463" i="1"/>
  <c r="H1462" i="1"/>
  <c r="D1462" i="1"/>
  <c r="C1462" i="1"/>
  <c r="D1461" i="1"/>
  <c r="C1461" i="1"/>
  <c r="G1461" i="1" s="1"/>
  <c r="G1460" i="1"/>
  <c r="D1460" i="1"/>
  <c r="J1460" i="1" s="1"/>
  <c r="C1460" i="1"/>
  <c r="H1460" i="1" s="1"/>
  <c r="D1459" i="1"/>
  <c r="C1459" i="1"/>
  <c r="H1459" i="1" s="1"/>
  <c r="G1458" i="1"/>
  <c r="D1458" i="1"/>
  <c r="J1458" i="1" s="1"/>
  <c r="C1458" i="1"/>
  <c r="H1458" i="1" s="1"/>
  <c r="D1457" i="1"/>
  <c r="C1457" i="1"/>
  <c r="H1457" i="1" s="1"/>
  <c r="G1456" i="1"/>
  <c r="D1456" i="1"/>
  <c r="J1456" i="1" s="1"/>
  <c r="C1456" i="1"/>
  <c r="H1456" i="1" s="1"/>
  <c r="D1455" i="1"/>
  <c r="C1455" i="1"/>
  <c r="H1455" i="1" s="1"/>
  <c r="D1454" i="1"/>
  <c r="C1454" i="1"/>
  <c r="G1454" i="1" s="1"/>
  <c r="D1453" i="1"/>
  <c r="J1452" i="1"/>
  <c r="G1452" i="1"/>
  <c r="I1452" i="1" s="1"/>
  <c r="D1452" i="1"/>
  <c r="C1452" i="1"/>
  <c r="H1452" i="1" s="1"/>
  <c r="H1451" i="1"/>
  <c r="D1451" i="1"/>
  <c r="C1451" i="1"/>
  <c r="J1450" i="1"/>
  <c r="G1450" i="1"/>
  <c r="I1450" i="1" s="1"/>
  <c r="D1450" i="1"/>
  <c r="C1450" i="1"/>
  <c r="H1450" i="1" s="1"/>
  <c r="H1449" i="1"/>
  <c r="D1449" i="1"/>
  <c r="C1449" i="1"/>
  <c r="J1448" i="1"/>
  <c r="G1448" i="1"/>
  <c r="I1448" i="1" s="1"/>
  <c r="D1448" i="1"/>
  <c r="C1448" i="1"/>
  <c r="H1448" i="1" s="1"/>
  <c r="H1447" i="1"/>
  <c r="D1447" i="1"/>
  <c r="C1447" i="1"/>
  <c r="J1446" i="1"/>
  <c r="G1446" i="1"/>
  <c r="I1446" i="1" s="1"/>
  <c r="D1446" i="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G1403" i="1"/>
  <c r="D1403" i="1"/>
  <c r="H1403" i="1" s="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D1244" i="1"/>
  <c r="G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H1224" i="1" s="1"/>
  <c r="C1224" i="1"/>
  <c r="C1223"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H1213" i="1"/>
  <c r="G1213" i="1"/>
  <c r="D1213" i="1"/>
  <c r="C1213"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H1156" i="1"/>
  <c r="G1156" i="1"/>
  <c r="D1156" i="1"/>
  <c r="C1156" i="1"/>
  <c r="H1155" i="1"/>
  <c r="D1155" i="1"/>
  <c r="G1155" i="1" s="1"/>
  <c r="C1155" i="1"/>
  <c r="G1154"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G1028" i="1"/>
  <c r="D1028" i="1"/>
  <c r="H1028" i="1" s="1"/>
  <c r="C1028" i="1"/>
  <c r="G1027"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G1017" i="1"/>
  <c r="D1017" i="1"/>
  <c r="H1017" i="1" s="1"/>
  <c r="C1017" i="1"/>
  <c r="H1016" i="1"/>
  <c r="G1016" i="1"/>
  <c r="D1016" i="1"/>
  <c r="C1016" i="1"/>
  <c r="H1015" i="1"/>
  <c r="G1015" i="1"/>
  <c r="D1015" i="1"/>
  <c r="C1015" i="1"/>
  <c r="G1014" i="1"/>
  <c r="D1014" i="1"/>
  <c r="H1014" i="1" s="1"/>
  <c r="C1014" i="1"/>
  <c r="D1013" i="1"/>
  <c r="H1013" i="1" s="1"/>
  <c r="C1013" i="1"/>
  <c r="H1012" i="1"/>
  <c r="D1012" i="1"/>
  <c r="G1012" i="1" s="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G1005" i="1"/>
  <c r="D1005" i="1"/>
  <c r="H1005" i="1" s="1"/>
  <c r="C1005" i="1"/>
  <c r="G1004" i="1"/>
  <c r="D1004" i="1"/>
  <c r="H1004" i="1" s="1"/>
  <c r="C1004" i="1"/>
  <c r="G1003" i="1"/>
  <c r="D1003" i="1"/>
  <c r="H1003" i="1" s="1"/>
  <c r="C1003" i="1"/>
  <c r="H1002" i="1"/>
  <c r="G1002" i="1"/>
  <c r="D1002" i="1"/>
  <c r="C1002" i="1"/>
  <c r="G1001" i="1"/>
  <c r="D1001" i="1"/>
  <c r="H1001" i="1" s="1"/>
  <c r="C1001" i="1"/>
  <c r="H1000" i="1"/>
  <c r="G1000" i="1"/>
  <c r="D1000" i="1"/>
  <c r="C1000" i="1"/>
  <c r="G999" i="1"/>
  <c r="D999" i="1"/>
  <c r="H999" i="1" s="1"/>
  <c r="C999" i="1"/>
  <c r="H998" i="1"/>
  <c r="G998" i="1"/>
  <c r="D998" i="1"/>
  <c r="C998" i="1"/>
  <c r="C997" i="1"/>
  <c r="H996" i="1"/>
  <c r="D996" i="1"/>
  <c r="G996" i="1" s="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D718" i="1"/>
  <c r="G718" i="1" s="1"/>
  <c r="C718" i="1"/>
  <c r="H717" i="1"/>
  <c r="G717" i="1"/>
  <c r="D717" i="1"/>
  <c r="C717" i="1"/>
  <c r="H716" i="1"/>
  <c r="G716" i="1"/>
  <c r="D716" i="1"/>
  <c r="C716" i="1"/>
  <c r="H715" i="1"/>
  <c r="G715" i="1"/>
  <c r="D715" i="1"/>
  <c r="C715" i="1"/>
  <c r="H714" i="1"/>
  <c r="G714" i="1"/>
  <c r="D714" i="1"/>
  <c r="C714" i="1"/>
  <c r="H713" i="1"/>
  <c r="D713" i="1"/>
  <c r="G713" i="1" s="1"/>
  <c r="C713" i="1"/>
  <c r="H712" i="1"/>
  <c r="D712" i="1"/>
  <c r="G712" i="1" s="1"/>
  <c r="C712" i="1"/>
  <c r="H711" i="1"/>
  <c r="D711" i="1"/>
  <c r="G711" i="1" s="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G668" i="1"/>
  <c r="D668" i="1"/>
  <c r="H668" i="1" s="1"/>
  <c r="C668" i="1"/>
  <c r="H667" i="1"/>
  <c r="G667" i="1"/>
  <c r="D667" i="1"/>
  <c r="C667" i="1"/>
  <c r="G666" i="1"/>
  <c r="D666" i="1"/>
  <c r="H666" i="1" s="1"/>
  <c r="C666" i="1"/>
  <c r="G665" i="1"/>
  <c r="D665" i="1"/>
  <c r="H665" i="1" s="1"/>
  <c r="C665" i="1"/>
  <c r="H664" i="1"/>
  <c r="G664" i="1"/>
  <c r="D664" i="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G657" i="1"/>
  <c r="D657" i="1"/>
  <c r="C657" i="1"/>
  <c r="H656" i="1"/>
  <c r="D656" i="1"/>
  <c r="G656" i="1" s="1"/>
  <c r="C656" i="1"/>
  <c r="H655" i="1"/>
  <c r="G655" i="1"/>
  <c r="D655" i="1"/>
  <c r="C655" i="1"/>
  <c r="H654" i="1"/>
  <c r="D654" i="1"/>
  <c r="G654" i="1" s="1"/>
  <c r="C654" i="1"/>
  <c r="H653" i="1"/>
  <c r="G653" i="1"/>
  <c r="D653" i="1"/>
  <c r="C653" i="1"/>
  <c r="H652" i="1"/>
  <c r="D652" i="1"/>
  <c r="G652" i="1" s="1"/>
  <c r="C652" i="1"/>
  <c r="H651" i="1"/>
  <c r="D651" i="1"/>
  <c r="G651" i="1" s="1"/>
  <c r="C651" i="1"/>
  <c r="H650" i="1"/>
  <c r="D650" i="1"/>
  <c r="G650" i="1" s="1"/>
  <c r="C650" i="1"/>
  <c r="H649" i="1"/>
  <c r="D649" i="1"/>
  <c r="G649" i="1" s="1"/>
  <c r="C649" i="1"/>
  <c r="H648" i="1"/>
  <c r="G648" i="1"/>
  <c r="D648" i="1"/>
  <c r="C648" i="1"/>
  <c r="D647" i="1"/>
  <c r="H647" i="1" s="1"/>
  <c r="C647" i="1"/>
  <c r="H646" i="1"/>
  <c r="D646" i="1"/>
  <c r="G646" i="1" s="1"/>
  <c r="C646" i="1"/>
  <c r="H645" i="1"/>
  <c r="D645" i="1"/>
  <c r="G645" i="1" s="1"/>
  <c r="C645" i="1"/>
  <c r="H644" i="1"/>
  <c r="G644" i="1"/>
  <c r="D644" i="1"/>
  <c r="C644" i="1"/>
  <c r="H643" i="1"/>
  <c r="G643" i="1"/>
  <c r="D643" i="1"/>
  <c r="C643" i="1"/>
  <c r="H642" i="1"/>
  <c r="D642" i="1"/>
  <c r="G642" i="1" s="1"/>
  <c r="C642" i="1"/>
  <c r="D641" i="1"/>
  <c r="H641" i="1" s="1"/>
  <c r="C641"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D412" i="1"/>
  <c r="G412" i="1" s="1"/>
  <c r="C412" i="1"/>
  <c r="C411" i="1"/>
  <c r="G406"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D290" i="1"/>
  <c r="G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G208" i="1"/>
  <c r="D208" i="1"/>
  <c r="H208" i="1" s="1"/>
  <c r="C208" i="1"/>
  <c r="G207" i="1"/>
  <c r="D207" i="1"/>
  <c r="H207" i="1" s="1"/>
  <c r="C207" i="1"/>
  <c r="G206" i="1"/>
  <c r="D206" i="1"/>
  <c r="H206" i="1" s="1"/>
  <c r="C206" i="1"/>
  <c r="H205" i="1"/>
  <c r="G205" i="1"/>
  <c r="D205" i="1"/>
  <c r="C205" i="1"/>
  <c r="H204" i="1"/>
  <c r="D204" i="1"/>
  <c r="G204" i="1" s="1"/>
  <c r="C204" i="1"/>
  <c r="H203" i="1"/>
  <c r="D203" i="1"/>
  <c r="G203" i="1" s="1"/>
  <c r="C203" i="1"/>
  <c r="H202" i="1"/>
  <c r="D202" i="1"/>
  <c r="G202" i="1" s="1"/>
  <c r="C202" i="1"/>
  <c r="D201" i="1"/>
  <c r="H201" i="1" s="1"/>
  <c r="C201" i="1"/>
  <c r="D200" i="1"/>
  <c r="H200" i="1" s="1"/>
  <c r="C200" i="1"/>
  <c r="G199" i="1"/>
  <c r="D199" i="1"/>
  <c r="H199" i="1" s="1"/>
  <c r="C199" i="1"/>
  <c r="C198" i="1"/>
  <c r="D197" i="1"/>
  <c r="H197" i="1" s="1"/>
  <c r="C197" i="1"/>
  <c r="D196" i="1"/>
  <c r="H196" i="1" s="1"/>
  <c r="C196" i="1"/>
  <c r="D195" i="1"/>
  <c r="H195" i="1" s="1"/>
  <c r="C195" i="1"/>
  <c r="D194" i="1"/>
  <c r="H194" i="1" s="1"/>
  <c r="C194" i="1"/>
  <c r="D193" i="1"/>
  <c r="H193" i="1" s="1"/>
  <c r="C193" i="1"/>
  <c r="C192" i="1"/>
  <c r="D191" i="1"/>
  <c r="G191" i="1" s="1"/>
  <c r="C191" i="1"/>
  <c r="D190" i="1"/>
  <c r="H190" i="1" s="1"/>
  <c r="C190" i="1"/>
  <c r="D189" i="1"/>
  <c r="H189" i="1" s="1"/>
  <c r="C189" i="1"/>
  <c r="D188" i="1"/>
  <c r="H188" i="1" s="1"/>
  <c r="C188" i="1"/>
  <c r="D187" i="1"/>
  <c r="H187" i="1" s="1"/>
  <c r="C187" i="1"/>
  <c r="H186" i="1"/>
  <c r="G186" i="1"/>
  <c r="D186" i="1"/>
  <c r="C186" i="1"/>
  <c r="G185" i="1"/>
  <c r="D185" i="1"/>
  <c r="H185" i="1" s="1"/>
  <c r="C185" i="1"/>
  <c r="D184" i="1"/>
  <c r="H184" i="1" s="1"/>
  <c r="C184" i="1"/>
  <c r="D183" i="1"/>
  <c r="H183" i="1" s="1"/>
  <c r="C183" i="1"/>
  <c r="H182" i="1"/>
  <c r="D182" i="1"/>
  <c r="G182" i="1" s="1"/>
  <c r="C182" i="1"/>
  <c r="H181" i="1"/>
  <c r="G181" i="1"/>
  <c r="D181" i="1"/>
  <c r="C181" i="1"/>
  <c r="D180" i="1"/>
  <c r="H180" i="1" s="1"/>
  <c r="C180" i="1"/>
  <c r="H179" i="1"/>
  <c r="G179" i="1"/>
  <c r="D179" i="1"/>
  <c r="C179" i="1"/>
  <c r="G178" i="1"/>
  <c r="D178" i="1"/>
  <c r="H178" i="1" s="1"/>
  <c r="C178" i="1"/>
  <c r="G177" i="1"/>
  <c r="D177" i="1"/>
  <c r="H177" i="1" s="1"/>
  <c r="C177" i="1"/>
  <c r="H176" i="1"/>
  <c r="G176" i="1"/>
  <c r="D176" i="1"/>
  <c r="C176" i="1"/>
  <c r="H175" i="1"/>
  <c r="G175" i="1"/>
  <c r="D175" i="1"/>
  <c r="C175" i="1"/>
  <c r="H174" i="1"/>
  <c r="G174" i="1"/>
  <c r="D174" i="1"/>
  <c r="C174" i="1"/>
  <c r="C173" i="1"/>
  <c r="H172" i="1"/>
  <c r="D172" i="1"/>
  <c r="G172" i="1" s="1"/>
  <c r="C172" i="1"/>
  <c r="H171" i="1"/>
  <c r="G171" i="1"/>
  <c r="D171" i="1"/>
  <c r="C171" i="1"/>
  <c r="H170" i="1"/>
  <c r="G170" i="1"/>
  <c r="D170" i="1"/>
  <c r="C170" i="1"/>
  <c r="H169" i="1"/>
  <c r="G169" i="1"/>
  <c r="D169" i="1"/>
  <c r="C169" i="1"/>
  <c r="H168" i="1"/>
  <c r="D168" i="1"/>
  <c r="G168" i="1" s="1"/>
  <c r="C168" i="1"/>
  <c r="H167" i="1"/>
  <c r="D167" i="1"/>
  <c r="G167" i="1" s="1"/>
  <c r="C167" i="1"/>
  <c r="H166" i="1"/>
  <c r="G166" i="1"/>
  <c r="D166" i="1"/>
  <c r="C166" i="1"/>
  <c r="C165" i="1"/>
  <c r="H164" i="1"/>
  <c r="D164" i="1"/>
  <c r="G164" i="1" s="1"/>
  <c r="C164" i="1"/>
  <c r="H163" i="1"/>
  <c r="G163" i="1"/>
  <c r="D163" i="1"/>
  <c r="C163" i="1"/>
  <c r="H162" i="1"/>
  <c r="D162" i="1"/>
  <c r="G162" i="1" s="1"/>
  <c r="C162" i="1"/>
  <c r="D161" i="1"/>
  <c r="H161" i="1" s="1"/>
  <c r="C161" i="1"/>
  <c r="D160" i="1"/>
  <c r="H160" i="1" s="1"/>
  <c r="C160" i="1"/>
  <c r="H158" i="1"/>
  <c r="G158" i="1"/>
  <c r="D158" i="1"/>
  <c r="C158" i="1"/>
  <c r="H157" i="1"/>
  <c r="G157" i="1"/>
  <c r="D157" i="1"/>
  <c r="C157" i="1"/>
  <c r="G156" i="1"/>
  <c r="D156" i="1"/>
  <c r="H156" i="1" s="1"/>
  <c r="C156" i="1"/>
  <c r="D155" i="1"/>
  <c r="H155" i="1" s="1"/>
  <c r="C155" i="1"/>
  <c r="H154" i="1"/>
  <c r="G154" i="1"/>
  <c r="D154" i="1"/>
  <c r="C154" i="1"/>
  <c r="H153" i="1"/>
  <c r="G153" i="1"/>
  <c r="D153" i="1"/>
  <c r="C153" i="1"/>
  <c r="H152" i="1"/>
  <c r="G152" i="1"/>
  <c r="D152" i="1"/>
  <c r="C152" i="1"/>
  <c r="H151" i="1"/>
  <c r="G151" i="1"/>
  <c r="D151" i="1"/>
  <c r="C151" i="1"/>
  <c r="H150" i="1"/>
  <c r="D150" i="1"/>
  <c r="G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C135" i="1"/>
  <c r="H134" i="1"/>
  <c r="G134" i="1"/>
  <c r="D134" i="1"/>
  <c r="C134" i="1"/>
  <c r="H133" i="1"/>
  <c r="G133" i="1"/>
  <c r="D133" i="1"/>
  <c r="C133" i="1"/>
  <c r="H132" i="1"/>
  <c r="D132" i="1"/>
  <c r="G132" i="1" s="1"/>
  <c r="C132"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D122" i="1"/>
  <c r="G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30" i="3" l="1"/>
  <c r="C1453" i="1"/>
  <c r="D5" i="7"/>
  <c r="C1436" i="1" s="1"/>
  <c r="G641" i="1"/>
  <c r="G631" i="1"/>
  <c r="H413" i="1"/>
  <c r="G413" i="1"/>
  <c r="E286" i="9"/>
  <c r="B286" i="9" s="1"/>
  <c r="D1223" i="1"/>
  <c r="F246" i="5"/>
  <c r="G1211" i="1"/>
  <c r="G1212" i="1"/>
  <c r="E296" i="9"/>
  <c r="B296" i="9" s="1"/>
  <c r="E303" i="9"/>
  <c r="B303" i="9" s="1"/>
  <c r="F217" i="9"/>
  <c r="B217" i="9" s="1"/>
  <c r="E293" i="9"/>
  <c r="B293" i="9" s="1"/>
  <c r="G1509" i="1"/>
  <c r="G1508" i="1"/>
  <c r="G1505" i="1"/>
  <c r="G1504" i="1"/>
  <c r="C1501" i="1"/>
  <c r="H1501" i="1" s="1"/>
  <c r="G1488" i="1"/>
  <c r="G1485" i="1"/>
  <c r="G1481" i="1"/>
  <c r="G1484" i="1"/>
  <c r="G1218" i="1"/>
  <c r="G1216" i="1"/>
  <c r="G1217" i="1"/>
  <c r="G1056" i="1"/>
  <c r="G1061" i="1"/>
  <c r="G1054" i="1"/>
  <c r="G1048" i="1"/>
  <c r="G1050" i="1"/>
  <c r="F70" i="5"/>
  <c r="G1018" i="1"/>
  <c r="G1013" i="1"/>
  <c r="H1006" i="1"/>
  <c r="G1023" i="1"/>
  <c r="G997" i="1"/>
  <c r="H997" i="1"/>
  <c r="F19" i="5"/>
  <c r="E12" i="5"/>
  <c r="E7" i="5" s="1"/>
  <c r="F7" i="5" s="1"/>
  <c r="F218" i="9"/>
  <c r="B218" i="9" s="1"/>
  <c r="E29" i="9"/>
  <c r="B29" i="9" s="1"/>
  <c r="E26" i="9"/>
  <c r="B26" i="9" s="1"/>
  <c r="E25" i="9"/>
  <c r="B25" i="9" s="1"/>
  <c r="F215" i="9"/>
  <c r="B215" i="9" s="1"/>
  <c r="E275" i="9"/>
  <c r="B275" i="9" s="1"/>
  <c r="G647" i="1"/>
  <c r="F652" i="4"/>
  <c r="H121" i="1"/>
  <c r="G386" i="1"/>
  <c r="H386" i="1"/>
  <c r="D364" i="1"/>
  <c r="E363" i="4"/>
  <c r="D358" i="1" s="1"/>
  <c r="G289" i="1"/>
  <c r="H412" i="1"/>
  <c r="E273" i="9"/>
  <c r="B273" i="9" s="1"/>
  <c r="G411" i="1"/>
  <c r="H411" i="1"/>
  <c r="E644" i="4"/>
  <c r="D638" i="1" s="1"/>
  <c r="G183" i="1"/>
  <c r="B225" i="9"/>
  <c r="E57" i="9"/>
  <c r="G201" i="1"/>
  <c r="G200" i="1"/>
  <c r="E53" i="9"/>
  <c r="H198" i="1"/>
  <c r="G198" i="1"/>
  <c r="E196" i="4"/>
  <c r="D192" i="1" s="1"/>
  <c r="H192" i="1" s="1"/>
  <c r="G197" i="1"/>
  <c r="G196" i="1"/>
  <c r="G195" i="1"/>
  <c r="E49" i="9"/>
  <c r="G193" i="1"/>
  <c r="G194" i="1"/>
  <c r="G189" i="1"/>
  <c r="H191" i="1"/>
  <c r="G190" i="1"/>
  <c r="G188" i="1"/>
  <c r="G187" i="1"/>
  <c r="G184" i="1"/>
  <c r="F223" i="9"/>
  <c r="B223" i="9" s="1"/>
  <c r="G180" i="1"/>
  <c r="B220" i="9"/>
  <c r="D173" i="1"/>
  <c r="G165" i="1"/>
  <c r="H165" i="1"/>
  <c r="E163" i="4"/>
  <c r="D159" i="1" s="1"/>
  <c r="E41" i="9"/>
  <c r="B41" i="9" s="1"/>
  <c r="G161" i="1"/>
  <c r="F164" i="4"/>
  <c r="G160" i="1"/>
  <c r="G155" i="1"/>
  <c r="F159" i="4"/>
  <c r="G149" i="1"/>
  <c r="H149" i="1"/>
  <c r="E152" i="4"/>
  <c r="D148" i="1" s="1"/>
  <c r="G129" i="1"/>
  <c r="G130" i="1"/>
  <c r="G131" i="1"/>
  <c r="G123" i="1"/>
  <c r="H79" i="1"/>
  <c r="G79" i="1"/>
  <c r="E82" i="4"/>
  <c r="D78" i="1" s="1"/>
  <c r="F83" i="4"/>
  <c r="D64" i="1"/>
  <c r="E50" i="4"/>
  <c r="D46" i="1" s="1"/>
  <c r="H46" i="1" s="1"/>
  <c r="E30" i="9"/>
  <c r="B30" i="9" s="1"/>
  <c r="G46" i="1"/>
  <c r="G58" i="1"/>
  <c r="G59" i="1"/>
  <c r="F62" i="4"/>
  <c r="E287" i="9"/>
  <c r="B287" i="9" s="1"/>
  <c r="E32" i="9"/>
  <c r="B32" i="9" s="1"/>
  <c r="E33" i="9"/>
  <c r="B33" i="9" s="1"/>
  <c r="E288" i="9"/>
  <c r="B288" i="9" s="1"/>
  <c r="H1440" i="1"/>
  <c r="G1440" i="1"/>
  <c r="I1440" i="1" s="1"/>
  <c r="H1442" i="1"/>
  <c r="G1442" i="1"/>
  <c r="H1444" i="1"/>
  <c r="G1444" i="1"/>
  <c r="I1444" i="1" s="1"/>
  <c r="G1447" i="1"/>
  <c r="I1447" i="1" s="1"/>
  <c r="J1447" i="1"/>
  <c r="G1449" i="1"/>
  <c r="I1449" i="1" s="1"/>
  <c r="J1449" i="1"/>
  <c r="G1451" i="1"/>
  <c r="I1451" i="1" s="1"/>
  <c r="J1451" i="1"/>
  <c r="I1456" i="1"/>
  <c r="I1458" i="1"/>
  <c r="I1460" i="1"/>
  <c r="H1461" i="1"/>
  <c r="J1463" i="1"/>
  <c r="J1465" i="1"/>
  <c r="J1467" i="1"/>
  <c r="I1479" i="1"/>
  <c r="H1519" i="1"/>
  <c r="G1519" i="1"/>
  <c r="G1523" i="1"/>
  <c r="H1523" i="1"/>
  <c r="H1527" i="1"/>
  <c r="G1527" i="1"/>
  <c r="G1531" i="1"/>
  <c r="H1531" i="1"/>
  <c r="G1535" i="1"/>
  <c r="H1535" i="1"/>
  <c r="G1539" i="1"/>
  <c r="H1539" i="1"/>
  <c r="H1543" i="1"/>
  <c r="G1543" i="1"/>
  <c r="H1454" i="1"/>
  <c r="G1462" i="1"/>
  <c r="I1462" i="1" s="1"/>
  <c r="J1462" i="1"/>
  <c r="H1463" i="1"/>
  <c r="I1463" i="1" s="1"/>
  <c r="G1464" i="1"/>
  <c r="I1464" i="1" s="1"/>
  <c r="J1464" i="1"/>
  <c r="H1465" i="1"/>
  <c r="I1465" i="1" s="1"/>
  <c r="G1466" i="1"/>
  <c r="I1466" i="1" s="1"/>
  <c r="J1466" i="1"/>
  <c r="H1467" i="1"/>
  <c r="I1467" i="1" s="1"/>
  <c r="G1468" i="1"/>
  <c r="I1468" i="1" s="1"/>
  <c r="J1468" i="1"/>
  <c r="H1469" i="1"/>
  <c r="J1473" i="1"/>
  <c r="H1475" i="1"/>
  <c r="J1476" i="1"/>
  <c r="H1478" i="1"/>
  <c r="D3" i="1"/>
  <c r="G1455" i="1"/>
  <c r="I1455" i="1" s="1"/>
  <c r="J1455" i="1"/>
  <c r="G1457" i="1"/>
  <c r="I1457" i="1" s="1"/>
  <c r="J1457" i="1"/>
  <c r="G1459" i="1"/>
  <c r="I1459" i="1" s="1"/>
  <c r="J1459" i="1"/>
  <c r="I1478" i="1"/>
  <c r="G1483" i="1"/>
  <c r="H1483" i="1"/>
  <c r="H1487" i="1"/>
  <c r="G1487" i="1"/>
  <c r="H1491" i="1"/>
  <c r="G1491" i="1"/>
  <c r="H1495" i="1"/>
  <c r="G1495" i="1"/>
  <c r="G1499" i="1"/>
  <c r="H1499" i="1"/>
  <c r="G1503" i="1"/>
  <c r="H1503" i="1"/>
  <c r="H1507" i="1"/>
  <c r="G1507" i="1"/>
  <c r="H1511" i="1"/>
  <c r="G1511" i="1"/>
  <c r="H1515" i="1"/>
  <c r="G1515" i="1"/>
  <c r="J1440" i="1"/>
  <c r="J1442" i="1"/>
  <c r="J1444" i="1"/>
  <c r="H1471" i="1"/>
  <c r="I1471" i="1" s="1"/>
  <c r="G1472" i="1"/>
  <c r="I1472" i="1" s="1"/>
  <c r="J1472" i="1"/>
  <c r="H1473" i="1"/>
  <c r="I1473" i="1" s="1"/>
  <c r="H1476" i="1"/>
  <c r="I1476" i="1" s="1"/>
  <c r="J1478" i="1"/>
  <c r="F7" i="4"/>
  <c r="F50" i="4"/>
  <c r="F107" i="4"/>
  <c r="D106" i="4"/>
  <c r="D152" i="4"/>
  <c r="F153" i="4"/>
  <c r="F216" i="4"/>
  <c r="D215" i="4"/>
  <c r="F331" i="4"/>
  <c r="D311" i="4"/>
  <c r="F522" i="4"/>
  <c r="D515" i="4"/>
  <c r="D42" i="8"/>
  <c r="E106" i="4"/>
  <c r="D102" i="1" s="1"/>
  <c r="F169" i="4"/>
  <c r="D163" i="4"/>
  <c r="E298" i="4"/>
  <c r="E311" i="4"/>
  <c r="D306" i="1" s="1"/>
  <c r="F383" i="4"/>
  <c r="D363" i="4"/>
  <c r="J1474" i="1"/>
  <c r="J1477" i="1"/>
  <c r="J1479" i="1"/>
  <c r="G1482" i="1"/>
  <c r="G1486" i="1"/>
  <c r="G1490" i="1"/>
  <c r="G1494" i="1"/>
  <c r="G1498" i="1"/>
  <c r="G1502" i="1"/>
  <c r="G1506" i="1"/>
  <c r="G1510" i="1"/>
  <c r="G1514" i="1"/>
  <c r="G1518" i="1"/>
  <c r="G1522" i="1"/>
  <c r="G1526" i="1"/>
  <c r="G1530" i="1"/>
  <c r="G1534" i="1"/>
  <c r="G1538" i="1"/>
  <c r="G1542" i="1"/>
  <c r="H1546" i="1"/>
  <c r="G1548" i="1"/>
  <c r="G1551" i="1"/>
  <c r="H1554" i="1"/>
  <c r="G1556" i="1"/>
  <c r="G1559" i="1"/>
  <c r="H1562" i="1"/>
  <c r="G1564" i="1"/>
  <c r="G1567" i="1"/>
  <c r="H1570" i="1"/>
  <c r="G1572" i="1"/>
  <c r="G1575" i="1"/>
  <c r="H1578" i="1"/>
  <c r="G1580" i="1"/>
  <c r="D44" i="4"/>
  <c r="F45" i="4"/>
  <c r="D82" i="4"/>
  <c r="D124" i="4"/>
  <c r="F125" i="4"/>
  <c r="G316" i="9"/>
  <c r="E316" i="9" s="1"/>
  <c r="H29" i="3"/>
  <c r="F188" i="4"/>
  <c r="F225" i="4"/>
  <c r="D224" i="4"/>
  <c r="D644" i="4"/>
  <c r="F416" i="4"/>
  <c r="D643" i="4"/>
  <c r="E420" i="4"/>
  <c r="F473" i="4"/>
  <c r="D472" i="4"/>
  <c r="E308" i="9"/>
  <c r="B308" i="9" s="1"/>
  <c r="E310" i="9"/>
  <c r="B310" i="9" s="1"/>
  <c r="H24" i="3"/>
  <c r="E643" i="4"/>
  <c r="D637" i="1" s="1"/>
  <c r="D580" i="4"/>
  <c r="F45" i="5"/>
  <c r="D176" i="5"/>
  <c r="F177" i="5"/>
  <c r="E258" i="5"/>
  <c r="D1235" i="1" s="1"/>
  <c r="F134" i="4"/>
  <c r="E263" i="4"/>
  <c r="D259" i="1" s="1"/>
  <c r="D299" i="4"/>
  <c r="D351" i="4"/>
  <c r="E529" i="4"/>
  <c r="F79" i="5"/>
  <c r="F149" i="5"/>
  <c r="E176" i="5"/>
  <c r="F180" i="5"/>
  <c r="F190" i="5"/>
  <c r="D206" i="5"/>
  <c r="E238" i="5"/>
  <c r="F238" i="5" s="1"/>
  <c r="D245" i="5"/>
  <c r="D237" i="5" s="1"/>
  <c r="F5" i="6"/>
  <c r="E35" i="6"/>
  <c r="D89" i="6"/>
  <c r="D114" i="6"/>
  <c r="D252" i="4"/>
  <c r="D263" i="4"/>
  <c r="F391" i="4"/>
  <c r="D421" i="4"/>
  <c r="D529" i="4"/>
  <c r="F581" i="4"/>
  <c r="E593" i="4"/>
  <c r="D587" i="1" s="1"/>
  <c r="F13" i="5"/>
  <c r="D69" i="5"/>
  <c r="E87" i="5"/>
  <c r="D118" i="5"/>
  <c r="F135" i="5"/>
  <c r="D35" i="6"/>
  <c r="D141"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8" i="9"/>
  <c r="E188" i="9" s="1"/>
  <c r="B188" i="9" s="1"/>
  <c r="G184" i="9"/>
  <c r="E184" i="9" s="1"/>
  <c r="B184" i="9" s="1"/>
  <c r="G189" i="9"/>
  <c r="E189" i="9" s="1"/>
  <c r="B189"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6" i="9"/>
  <c r="E186" i="9" s="1"/>
  <c r="B186" i="9" s="1"/>
  <c r="G182" i="9"/>
  <c r="E182" i="9" s="1"/>
  <c r="B182" i="9" s="1"/>
  <c r="G166" i="9"/>
  <c r="E166" i="9" s="1"/>
  <c r="B166" i="9" s="1"/>
  <c r="H165" i="9"/>
  <c r="I10" i="9"/>
  <c r="G161" i="9"/>
  <c r="E161" i="9" s="1"/>
  <c r="B161" i="9" s="1"/>
  <c r="G163" i="9"/>
  <c r="E163" i="9" s="1"/>
  <c r="B163" i="9" s="1"/>
  <c r="G165" i="9"/>
  <c r="E165" i="9" s="1"/>
  <c r="B165" i="9" s="1"/>
  <c r="G187" i="9"/>
  <c r="E187" i="9" s="1"/>
  <c r="B187" i="9" s="1"/>
  <c r="E290" i="9"/>
  <c r="B290" i="9" s="1"/>
  <c r="M213" i="9"/>
  <c r="B49" i="9"/>
  <c r="B53" i="9"/>
  <c r="B57" i="9"/>
  <c r="B61" i="9"/>
  <c r="B65" i="9"/>
  <c r="B69" i="9"/>
  <c r="B73" i="9"/>
  <c r="B122" i="9"/>
  <c r="B130" i="9"/>
  <c r="B138" i="9"/>
  <c r="B150" i="9"/>
  <c r="B158" i="9"/>
  <c r="G162" i="9"/>
  <c r="E162" i="9" s="1"/>
  <c r="B162" i="9" s="1"/>
  <c r="G164" i="9"/>
  <c r="E164" i="9" s="1"/>
  <c r="B164" i="9" s="1"/>
  <c r="G183" i="9"/>
  <c r="E183" i="9" s="1"/>
  <c r="B183" i="9" s="1"/>
  <c r="G191" i="9"/>
  <c r="E191" i="9" s="1"/>
  <c r="B191" i="9" s="1"/>
  <c r="E52" i="9"/>
  <c r="B52" i="9" s="1"/>
  <c r="E56" i="9"/>
  <c r="B56" i="9" s="1"/>
  <c r="E60" i="9"/>
  <c r="B60" i="9" s="1"/>
  <c r="E64" i="9"/>
  <c r="B64" i="9" s="1"/>
  <c r="E68" i="9"/>
  <c r="B68" i="9" s="1"/>
  <c r="E72" i="9"/>
  <c r="B72" i="9" s="1"/>
  <c r="B78" i="9"/>
  <c r="E88" i="9"/>
  <c r="B88" i="9" s="1"/>
  <c r="B94" i="9"/>
  <c r="E104" i="9"/>
  <c r="B104" i="9" s="1"/>
  <c r="B110" i="9"/>
  <c r="E120" i="9"/>
  <c r="B120" i="9" s="1"/>
  <c r="E128" i="9"/>
  <c r="B128" i="9" s="1"/>
  <c r="E136" i="9"/>
  <c r="B136" i="9" s="1"/>
  <c r="E148" i="9"/>
  <c r="B148" i="9" s="1"/>
  <c r="E156" i="9"/>
  <c r="B156" i="9" s="1"/>
  <c r="B214" i="9"/>
  <c r="B234" i="9"/>
  <c r="B247" i="9"/>
  <c r="B251" i="9"/>
  <c r="B237" i="9"/>
  <c r="B255" i="9"/>
  <c r="B236" i="9"/>
  <c r="H1436" i="1" l="1"/>
  <c r="G1436" i="1"/>
  <c r="G1453" i="1"/>
  <c r="H1453" i="1"/>
  <c r="H1223" i="1"/>
  <c r="G1223" i="1"/>
  <c r="G1501" i="1"/>
  <c r="H19" i="9"/>
  <c r="E19" i="9" s="1"/>
  <c r="B19" i="9" s="1"/>
  <c r="F12" i="5"/>
  <c r="D990" i="1"/>
  <c r="E350" i="4"/>
  <c r="H364" i="1"/>
  <c r="G364" i="1"/>
  <c r="F196" i="4"/>
  <c r="G192" i="1"/>
  <c r="H173" i="1"/>
  <c r="G173" i="1"/>
  <c r="H64" i="1"/>
  <c r="G64" i="1"/>
  <c r="H23" i="3"/>
  <c r="C1214" i="1"/>
  <c r="D68" i="5"/>
  <c r="F69" i="5"/>
  <c r="C1047" i="1"/>
  <c r="C259" i="1"/>
  <c r="F263" i="4"/>
  <c r="I25" i="3"/>
  <c r="D1329" i="1"/>
  <c r="G311" i="9"/>
  <c r="E311" i="9" s="1"/>
  <c r="B311" i="9" s="1"/>
  <c r="F206" i="5"/>
  <c r="C1183" i="1"/>
  <c r="F299" i="4"/>
  <c r="D298" i="4"/>
  <c r="C294" i="1"/>
  <c r="H1235" i="1"/>
  <c r="G1235" i="1"/>
  <c r="D414" i="1"/>
  <c r="F224" i="4"/>
  <c r="C220" i="1"/>
  <c r="B316" i="9"/>
  <c r="E315" i="9"/>
  <c r="I10" i="3" s="1"/>
  <c r="F124" i="4"/>
  <c r="C120" i="1"/>
  <c r="F515" i="4"/>
  <c r="C509" i="1"/>
  <c r="F215" i="4"/>
  <c r="C211" i="1"/>
  <c r="F106" i="4"/>
  <c r="C102" i="1"/>
  <c r="I1442" i="1"/>
  <c r="F213" i="9"/>
  <c r="B213" i="9" s="1"/>
  <c r="D528" i="4"/>
  <c r="C523" i="1"/>
  <c r="F529" i="4"/>
  <c r="F252" i="4"/>
  <c r="C248" i="1"/>
  <c r="F580" i="4"/>
  <c r="C574" i="1"/>
  <c r="F643" i="4"/>
  <c r="C637" i="1"/>
  <c r="E141" i="6"/>
  <c r="G318" i="9" s="1"/>
  <c r="E318" i="9" s="1"/>
  <c r="F82" i="4"/>
  <c r="C78" i="1"/>
  <c r="D293" i="1"/>
  <c r="E407" i="4"/>
  <c r="D402" i="1" s="1"/>
  <c r="H3" i="1"/>
  <c r="G3" i="1"/>
  <c r="H28" i="3"/>
  <c r="F141" i="6"/>
  <c r="C1435" i="1"/>
  <c r="F118" i="5"/>
  <c r="C1096" i="1"/>
  <c r="I20" i="3"/>
  <c r="D985" i="1"/>
  <c r="F421" i="4"/>
  <c r="D420" i="4"/>
  <c r="C415" i="1"/>
  <c r="H27" i="3"/>
  <c r="F114" i="6"/>
  <c r="C1408" i="1"/>
  <c r="F245" i="5"/>
  <c r="C1222" i="1"/>
  <c r="E528" i="4"/>
  <c r="D523" i="1"/>
  <c r="F176" i="5"/>
  <c r="D175" i="5"/>
  <c r="H22" i="3"/>
  <c r="C1153" i="1"/>
  <c r="F472" i="4"/>
  <c r="C466" i="1"/>
  <c r="E408" i="4"/>
  <c r="D403" i="1" s="1"/>
  <c r="D345" i="1"/>
  <c r="F363" i="4"/>
  <c r="C358" i="1"/>
  <c r="K1451" i="9"/>
  <c r="G314" i="9"/>
  <c r="E314" i="9" s="1"/>
  <c r="B314" i="9" s="1"/>
  <c r="C1517" i="1"/>
  <c r="I34" i="3"/>
  <c r="F311" i="4"/>
  <c r="C306" i="1"/>
  <c r="E6" i="4"/>
  <c r="H25" i="3"/>
  <c r="F35" i="6"/>
  <c r="C1329" i="1"/>
  <c r="E68" i="5"/>
  <c r="D1065" i="1"/>
  <c r="H587" i="1"/>
  <c r="G587" i="1"/>
  <c r="F89" i="6"/>
  <c r="C1383" i="1"/>
  <c r="E237" i="5"/>
  <c r="E175" i="5" s="1"/>
  <c r="D1152" i="1" s="1"/>
  <c r="D1215" i="1"/>
  <c r="I22" i="3"/>
  <c r="D1153" i="1"/>
  <c r="F351" i="4"/>
  <c r="D350" i="4"/>
  <c r="C346" i="1"/>
  <c r="F644" i="4"/>
  <c r="C638" i="1"/>
  <c r="C40" i="1"/>
  <c r="F44" i="4"/>
  <c r="C159" i="1"/>
  <c r="F163" i="4"/>
  <c r="G313" i="9"/>
  <c r="E313" i="9" s="1"/>
  <c r="H21" i="9"/>
  <c r="G21" i="9"/>
  <c r="F152" i="4"/>
  <c r="C148" i="1"/>
  <c r="D151" i="4"/>
  <c r="D6" i="4"/>
  <c r="E151" i="4"/>
  <c r="G990" i="1" l="1"/>
  <c r="H990" i="1"/>
  <c r="E317" i="9"/>
  <c r="B318" i="9"/>
  <c r="F151" i="4"/>
  <c r="D289" i="4"/>
  <c r="H17" i="3"/>
  <c r="C147" i="1"/>
  <c r="G148" i="1"/>
  <c r="H148" i="1"/>
  <c r="E312" i="9"/>
  <c r="B313" i="9"/>
  <c r="G40" i="1"/>
  <c r="H40" i="1"/>
  <c r="F350" i="4"/>
  <c r="D408" i="4"/>
  <c r="C345" i="1"/>
  <c r="I21" i="3"/>
  <c r="D1046" i="1"/>
  <c r="I16" i="3"/>
  <c r="D2" i="1"/>
  <c r="E412" i="4"/>
  <c r="G1517" i="1"/>
  <c r="H1517" i="1"/>
  <c r="H11" i="3"/>
  <c r="G415" i="1"/>
  <c r="H415" i="1"/>
  <c r="G78" i="1"/>
  <c r="H78" i="1"/>
  <c r="H211" i="1"/>
  <c r="G211" i="1"/>
  <c r="H120" i="1"/>
  <c r="G120" i="1"/>
  <c r="G220" i="1"/>
  <c r="H220" i="1"/>
  <c r="H1047" i="1"/>
  <c r="G1047" i="1"/>
  <c r="E289" i="4"/>
  <c r="I17" i="3"/>
  <c r="D147" i="1"/>
  <c r="H638" i="1"/>
  <c r="G638" i="1"/>
  <c r="H1215" i="1"/>
  <c r="G1215" i="1"/>
  <c r="H1329" i="1"/>
  <c r="G1329" i="1"/>
  <c r="H306" i="1"/>
  <c r="G306" i="1"/>
  <c r="H1153" i="1"/>
  <c r="G1153" i="1"/>
  <c r="H1408" i="1"/>
  <c r="G1408" i="1"/>
  <c r="F420" i="4"/>
  <c r="D635" i="4"/>
  <c r="C414" i="1"/>
  <c r="E6" i="5"/>
  <c r="H574" i="1"/>
  <c r="G574" i="1"/>
  <c r="H1183" i="1"/>
  <c r="G1183" i="1"/>
  <c r="F6" i="4"/>
  <c r="D412" i="4"/>
  <c r="D290" i="4"/>
  <c r="H16" i="3"/>
  <c r="C2" i="1"/>
  <c r="E21" i="9"/>
  <c r="H159" i="1"/>
  <c r="G159" i="1"/>
  <c r="I23" i="3"/>
  <c r="D1214" i="1"/>
  <c r="G1214" i="1" s="1"/>
  <c r="E636" i="4"/>
  <c r="D630" i="1" s="1"/>
  <c r="D522" i="1"/>
  <c r="H1096" i="1"/>
  <c r="G1096" i="1"/>
  <c r="D1435" i="1"/>
  <c r="H1435" i="1" s="1"/>
  <c r="I28" i="3"/>
  <c r="H523" i="1"/>
  <c r="G523" i="1"/>
  <c r="H102" i="1"/>
  <c r="G102" i="1"/>
  <c r="G509" i="1"/>
  <c r="H509" i="1"/>
  <c r="H294" i="1"/>
  <c r="G294" i="1"/>
  <c r="F68" i="5"/>
  <c r="H21" i="3"/>
  <c r="C1046" i="1"/>
  <c r="D6" i="5"/>
  <c r="G346" i="1"/>
  <c r="H346" i="1"/>
  <c r="H1383" i="1"/>
  <c r="G1383" i="1"/>
  <c r="G1065" i="1"/>
  <c r="H1065" i="1"/>
  <c r="H358" i="1"/>
  <c r="G358" i="1"/>
  <c r="H466" i="1"/>
  <c r="G466" i="1"/>
  <c r="F175" i="5"/>
  <c r="C1152" i="1"/>
  <c r="H1222" i="1"/>
  <c r="G1222" i="1"/>
  <c r="G985" i="1"/>
  <c r="H985" i="1"/>
  <c r="G637" i="1"/>
  <c r="H637" i="1"/>
  <c r="H248" i="1"/>
  <c r="G248" i="1"/>
  <c r="D636" i="4"/>
  <c r="F528" i="4"/>
  <c r="C522" i="1"/>
  <c r="E635" i="4"/>
  <c r="D629" i="1" s="1"/>
  <c r="D407" i="4"/>
  <c r="F298" i="4"/>
  <c r="C293" i="1"/>
  <c r="H259" i="1"/>
  <c r="G259" i="1"/>
  <c r="F237" i="5"/>
  <c r="H1214" i="1" l="1"/>
  <c r="H293" i="1"/>
  <c r="G293" i="1"/>
  <c r="H522" i="1"/>
  <c r="G522" i="1"/>
  <c r="H1046" i="1"/>
  <c r="G1046" i="1"/>
  <c r="C286" i="1"/>
  <c r="H9" i="3"/>
  <c r="G1435" i="1"/>
  <c r="N3" i="9"/>
  <c r="I11" i="3"/>
  <c r="D413" i="4"/>
  <c r="F289" i="4"/>
  <c r="D291" i="4"/>
  <c r="C285" i="1"/>
  <c r="B21" i="9"/>
  <c r="D639" i="4"/>
  <c r="F412" i="4"/>
  <c r="D414" i="4"/>
  <c r="C407" i="1"/>
  <c r="E413" i="4"/>
  <c r="E414" i="4" s="1"/>
  <c r="D409" i="1" s="1"/>
  <c r="E291" i="4"/>
  <c r="D287" i="1" s="1"/>
  <c r="D285" i="1"/>
  <c r="H345" i="1"/>
  <c r="G345" i="1"/>
  <c r="F635" i="4"/>
  <c r="C629" i="1"/>
  <c r="F407" i="4"/>
  <c r="C402" i="1"/>
  <c r="F636" i="4"/>
  <c r="C630" i="1"/>
  <c r="G2" i="1"/>
  <c r="H2" i="1"/>
  <c r="H278" i="9"/>
  <c r="D984" i="1"/>
  <c r="E290" i="4"/>
  <c r="D286" i="1" s="1"/>
  <c r="F408" i="4"/>
  <c r="C403" i="1"/>
  <c r="G147" i="1"/>
  <c r="H147" i="1"/>
  <c r="H1152" i="1"/>
  <c r="G1152" i="1"/>
  <c r="G285" i="9"/>
  <c r="E285" i="9" s="1"/>
  <c r="B285" i="9" s="1"/>
  <c r="G278" i="9"/>
  <c r="F6" i="5"/>
  <c r="C984" i="1"/>
  <c r="H414" i="1"/>
  <c r="G414" i="1"/>
  <c r="E639" i="4"/>
  <c r="D407" i="1"/>
  <c r="H403" i="1" l="1"/>
  <c r="G403" i="1"/>
  <c r="H630" i="1"/>
  <c r="G630" i="1"/>
  <c r="F414" i="4"/>
  <c r="C409" i="1"/>
  <c r="H285" i="1"/>
  <c r="G285" i="1"/>
  <c r="H286" i="1"/>
  <c r="G286" i="1"/>
  <c r="D633" i="1"/>
  <c r="H8" i="3"/>
  <c r="H984" i="1"/>
  <c r="G984" i="1"/>
  <c r="G629" i="1"/>
  <c r="H629" i="1"/>
  <c r="E278" i="9"/>
  <c r="H402" i="1"/>
  <c r="G402" i="1"/>
  <c r="E415" i="4"/>
  <c r="D410" i="1" s="1"/>
  <c r="E640" i="4"/>
  <c r="E641" i="4" s="1"/>
  <c r="D408" i="1"/>
  <c r="F639" i="4"/>
  <c r="C633" i="1"/>
  <c r="F291" i="4"/>
  <c r="C287" i="1"/>
  <c r="F290" i="4"/>
  <c r="G407" i="1"/>
  <c r="H407" i="1"/>
  <c r="F413" i="4"/>
  <c r="D415" i="4"/>
  <c r="D640" i="4"/>
  <c r="D641" i="4" s="1"/>
  <c r="C408" i="1"/>
  <c r="K3" i="9"/>
  <c r="I9" i="3"/>
  <c r="F641" i="4" l="1"/>
  <c r="C635" i="1"/>
  <c r="D635" i="1"/>
  <c r="F415" i="4"/>
  <c r="C410" i="1"/>
  <c r="H287" i="1"/>
  <c r="G287" i="1"/>
  <c r="H408" i="1"/>
  <c r="G408" i="1"/>
  <c r="D642" i="4"/>
  <c r="F640" i="4"/>
  <c r="C634" i="1"/>
  <c r="H633" i="1"/>
  <c r="G633" i="1"/>
  <c r="E642" i="4"/>
  <c r="E645" i="4" s="1"/>
  <c r="D634" i="1"/>
  <c r="E277" i="9"/>
  <c r="I8" i="3" s="1"/>
  <c r="B278" i="9"/>
  <c r="H409" i="1"/>
  <c r="G409" i="1"/>
  <c r="M3" i="9"/>
  <c r="I18" i="3" l="1"/>
  <c r="D639" i="1"/>
  <c r="H410" i="1"/>
  <c r="G410" i="1"/>
  <c r="G635" i="1"/>
  <c r="H635" i="1"/>
  <c r="D646" i="4"/>
  <c r="F642" i="4"/>
  <c r="C636" i="1"/>
  <c r="D645" i="4"/>
  <c r="H634" i="1"/>
  <c r="G634" i="1"/>
  <c r="E646" i="4"/>
  <c r="D636" i="1"/>
  <c r="F646" i="4" l="1"/>
  <c r="H19" i="3"/>
  <c r="C640" i="1"/>
  <c r="F645" i="4"/>
  <c r="H18" i="3"/>
  <c r="C639" i="1"/>
  <c r="G276" i="9"/>
  <c r="E276" i="9" s="1"/>
  <c r="B276" i="9" s="1"/>
  <c r="I19" i="3"/>
  <c r="D640" i="1"/>
  <c r="H7" i="3" s="1"/>
  <c r="H636" i="1"/>
  <c r="G636" i="1"/>
  <c r="J3" i="9" l="1"/>
  <c r="H640" i="1"/>
  <c r="G640" i="1"/>
  <c r="H639" i="1"/>
  <c r="G639" i="1"/>
  <c r="G274" i="9" l="1"/>
  <c r="M272" i="9"/>
  <c r="L272" i="9"/>
  <c r="H274" i="9"/>
  <c r="H18" i="9"/>
  <c r="G18" i="9"/>
  <c r="J17" i="9"/>
  <c r="J9" i="9"/>
  <c r="H15" i="9"/>
  <c r="K5" i="9"/>
  <c r="J10" i="9"/>
  <c r="M16" i="9"/>
  <c r="J7" i="9"/>
  <c r="I12" i="9"/>
  <c r="I9" i="9"/>
  <c r="G15" i="9"/>
  <c r="I5" i="9"/>
  <c r="K11" i="9"/>
  <c r="H16" i="9"/>
  <c r="J5" i="9"/>
  <c r="L16" i="9"/>
  <c r="J6" i="9"/>
  <c r="I11" i="9"/>
  <c r="H17" i="9"/>
  <c r="I8" i="9"/>
  <c r="M15" i="9"/>
  <c r="I6" i="9"/>
  <c r="K12" i="9"/>
  <c r="G17" i="9"/>
  <c r="I7" i="9"/>
  <c r="K13" i="9"/>
  <c r="K10" i="9"/>
  <c r="G16" i="9"/>
  <c r="K8" i="9"/>
  <c r="J13" i="9"/>
  <c r="K9" i="9"/>
  <c r="L15" i="9"/>
  <c r="K6" i="9"/>
  <c r="J11" i="9"/>
  <c r="I17" i="9"/>
  <c r="J8" i="9"/>
  <c r="I13" i="9"/>
  <c r="K7" i="9"/>
  <c r="J12" i="9"/>
  <c r="E6" i="9" l="1"/>
  <c r="B6" i="9" s="1"/>
  <c r="F272" i="9"/>
  <c r="B272" i="9" s="1"/>
  <c r="E17" i="9"/>
  <c r="B17" i="9" s="1"/>
  <c r="F16" i="9"/>
  <c r="E274" i="9"/>
  <c r="B274" i="9" s="1"/>
  <c r="E15" i="9"/>
  <c r="E9" i="9"/>
  <c r="B9" i="9" s="1"/>
  <c r="E10" i="9"/>
  <c r="B10" i="9" s="1"/>
  <c r="E18" i="9"/>
  <c r="B18" i="9" s="1"/>
  <c r="E7" i="9"/>
  <c r="B7" i="9" s="1"/>
  <c r="F15" i="9"/>
  <c r="E11" i="9"/>
  <c r="B11" i="9" s="1"/>
  <c r="E12" i="9"/>
  <c r="B12" i="9" s="1"/>
  <c r="E13" i="9"/>
  <c r="B13" i="9" s="1"/>
  <c r="E16" i="9"/>
  <c r="E8" i="9"/>
  <c r="B8" i="9" s="1"/>
  <c r="E5" i="9"/>
  <c r="F20" i="9" l="1"/>
  <c r="E20" i="9"/>
  <c r="I7" i="3" s="1"/>
  <c r="B15" i="9"/>
  <c r="F14" i="9"/>
  <c r="B16"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<sst xmlns="http://schemas.openxmlformats.org/spreadsheetml/2006/main" count="4374" uniqueCount="3426">
  <si>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</si>
  <si>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</si>
  <si>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</si>
  <si>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</si>
  <si>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</si>
  <si>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</si>
  <si>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</si>
  <si>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</si>
  <si>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</si>
  <si>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</si>
  <si>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</si>
  <si>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</si>
  <si>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</si>
  <si>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</si>
  <si>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</si>
  <si>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</si>
  <si>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</si>
  <si>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</si>
  <si>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</si>
  <si>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</si>
  <si>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</si>
  <si>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</si>
  <si>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</si>
  <si>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</si>
  <si>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</si>
  <si>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</si>
  <si>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</si>
  <si>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</si>
  <si>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</si>
  <si>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</si>
  <si>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</si>
  <si>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MUZEJSKI DOKUMENTACIJSKI CENTAR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</si>
  <si>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</si>
  <si>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</si>
  <si>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</si>
  <si>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</si>
  <si>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</si>
  <si>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</si>
  <si>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</si>
  <si>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</si>
  <si>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</si>
  <si>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</si>
  <si>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</si>
  <si>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</si>
  <si>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</si>
  <si>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</si>
  <si>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</si>
  <si>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</si>
  <si>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</si>
  <si>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1020 - MUZEJSKI DOKUMENTACIJSKI CENTAR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</si>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</sst>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506738.86</v>
      </c>
      <c r="D2" s="6">
        <f>'PR-RAS'!E6</f>
        <v>641888.69999999995</v>
      </c>
      <c r="E2" s="6">
        <v>0</v>
      </c>
      <c r="F2" s="6">
        <v>0</v>
      </c>
      <c r="G2" s="7">
        <f t="shared" ref="G2:G264" si="0">(B2/1000)*(C2*1+D2*2)</f>
        <v>1790.5162599999999</v>
      </c>
      <c r="H2" s="7">
        <f t="shared" ref="H2:H264" si="1">ABS(C2-ROUND(C2,0))+ABS(D2-ROUND(D2,0))</f>
        <v>0.44000000006053597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24650.400000000001</v>
      </c>
      <c r="D46" s="1">
        <f>'PR-RAS'!E50</f>
        <v>35458.119999999995</v>
      </c>
      <c r="E46" s="1">
        <v>0</v>
      </c>
      <c r="F46" s="1">
        <v>0</v>
      </c>
      <c r="G46" s="2">
        <f t="shared" si="0"/>
        <v>4300.4987999999994</v>
      </c>
      <c r="H46" s="2">
        <f t="shared" si="1"/>
        <v>0.51999999999679858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15350.4</v>
      </c>
      <c r="D58" s="1">
        <f>'PR-RAS'!E62</f>
        <v>24408.12</v>
      </c>
      <c r="E58" s="1">
        <v>0</v>
      </c>
      <c r="F58" s="1">
        <v>0</v>
      </c>
      <c r="G58" s="2">
        <f t="shared" si="0"/>
        <v>3657.4984800000002</v>
      </c>
      <c r="H58" s="2">
        <f t="shared" si="1"/>
        <v>0.51999999999861757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15350.4</v>
      </c>
      <c r="D59" s="1">
        <f>'PR-RAS'!E63</f>
        <v>24408.12</v>
      </c>
      <c r="E59" s="1">
        <v>0</v>
      </c>
      <c r="F59" s="1">
        <v>0</v>
      </c>
      <c r="G59" s="2">
        <f t="shared" si="0"/>
        <v>3721.6651200000001</v>
      </c>
      <c r="H59" s="2">
        <f t="shared" si="1"/>
        <v>0.51999999999861757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9300</v>
      </c>
      <c r="D64" s="1">
        <f>'PR-RAS'!E68</f>
        <v>11050</v>
      </c>
      <c r="E64" s="1">
        <v>0</v>
      </c>
      <c r="F64" s="1">
        <v>0</v>
      </c>
      <c r="G64" s="2">
        <f t="shared" si="0"/>
        <v>1978.2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9300</v>
      </c>
      <c r="D65" s="1">
        <f>'PR-RAS'!E69</f>
        <v>11050</v>
      </c>
      <c r="E65" s="1">
        <v>0</v>
      </c>
      <c r="F65" s="1">
        <v>0</v>
      </c>
      <c r="G65" s="2">
        <f t="shared" si="0"/>
        <v>2009.6000000000001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10.440000000000001</v>
      </c>
      <c r="D78" s="1">
        <f>'PR-RAS'!E82</f>
        <v>0.9</v>
      </c>
      <c r="E78" s="1">
        <v>0</v>
      </c>
      <c r="F78" s="1">
        <v>0</v>
      </c>
      <c r="G78" s="2">
        <f t="shared" si="0"/>
        <v>0.9424800000000001</v>
      </c>
      <c r="H78" s="2">
        <f t="shared" si="1"/>
        <v>0.54000000000000126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10.440000000000001</v>
      </c>
      <c r="D79" s="1">
        <f>'PR-RAS'!E83</f>
        <v>0.9</v>
      </c>
      <c r="E79" s="1">
        <v>0</v>
      </c>
      <c r="F79" s="1">
        <v>0</v>
      </c>
      <c r="G79" s="2">
        <f t="shared" si="0"/>
        <v>0.95472000000000012</v>
      </c>
      <c r="H79" s="2">
        <f t="shared" si="1"/>
        <v>0.54000000000000126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0.89</v>
      </c>
      <c r="D81" s="1">
        <f>'PR-RAS'!E85</f>
        <v>0.9</v>
      </c>
      <c r="E81" s="1">
        <v>0</v>
      </c>
      <c r="F81" s="1">
        <v>0</v>
      </c>
      <c r="G81" s="2">
        <f t="shared" si="0"/>
        <v>0.2152</v>
      </c>
      <c r="H81" s="2">
        <f t="shared" si="1"/>
        <v>0.20999999999999996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9.5500000000000007</v>
      </c>
      <c r="D83" s="1">
        <f>'PR-RAS'!E87</f>
        <v>0</v>
      </c>
      <c r="E83" s="1">
        <v>0</v>
      </c>
      <c r="F83" s="1">
        <v>0</v>
      </c>
      <c r="G83" s="2">
        <f t="shared" si="0"/>
        <v>0.78310000000000013</v>
      </c>
      <c r="H83" s="2">
        <f t="shared" si="1"/>
        <v>0.44999999999999929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7579.39</v>
      </c>
      <c r="D120" s="1">
        <f>'PR-RAS'!E124</f>
        <v>17267.79</v>
      </c>
      <c r="E120" s="1">
        <v>0</v>
      </c>
      <c r="F120" s="1">
        <v>0</v>
      </c>
      <c r="G120" s="2">
        <f t="shared" si="0"/>
        <v>5011.6814299999996</v>
      </c>
      <c r="H120" s="2">
        <f t="shared" si="1"/>
        <v>0.5999999999994543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7579.39</v>
      </c>
      <c r="D121" s="1">
        <f>'PR-RAS'!E125</f>
        <v>17267.79</v>
      </c>
      <c r="E121" s="1">
        <v>0</v>
      </c>
      <c r="F121" s="1">
        <v>0</v>
      </c>
      <c r="G121" s="2">
        <f t="shared" si="0"/>
        <v>5053.7964000000002</v>
      </c>
      <c r="H121" s="2">
        <f t="shared" si="1"/>
        <v>0.5999999999994543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1197.79</v>
      </c>
      <c r="D122" s="1">
        <f>'PR-RAS'!E126</f>
        <v>1483.5</v>
      </c>
      <c r="E122" s="1">
        <v>0</v>
      </c>
      <c r="F122" s="1">
        <v>0</v>
      </c>
      <c r="G122" s="2">
        <f t="shared" si="0"/>
        <v>503.93958999999995</v>
      </c>
      <c r="H122" s="2">
        <f t="shared" si="1"/>
        <v>0.71000000000003638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6381.6</v>
      </c>
      <c r="D123" s="1">
        <f>'PR-RAS'!E127</f>
        <v>15784.29</v>
      </c>
      <c r="E123" s="1">
        <v>0</v>
      </c>
      <c r="F123" s="1">
        <v>0</v>
      </c>
      <c r="G123" s="2">
        <f t="shared" si="0"/>
        <v>4629.9219599999997</v>
      </c>
      <c r="H123" s="2">
        <f t="shared" si="1"/>
        <v>0.69000000000050932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474498.63</v>
      </c>
      <c r="D129" s="1">
        <f>'PR-RAS'!E133</f>
        <v>589161.89</v>
      </c>
      <c r="E129" s="1">
        <v>0</v>
      </c>
      <c r="F129" s="1">
        <v>0</v>
      </c>
      <c r="G129" s="2">
        <f t="shared" si="0"/>
        <v>211561.26848000003</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474498.63</v>
      </c>
      <c r="D130" s="1">
        <f>'PR-RAS'!E134</f>
        <v>589161.89</v>
      </c>
      <c r="E130" s="1">
        <v>0</v>
      </c>
      <c r="F130" s="1">
        <v>0</v>
      </c>
      <c r="G130" s="2">
        <f t="shared" si="0"/>
        <v>213214.09089000002</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474498.63</v>
      </c>
      <c r="D131" s="1">
        <f>'PR-RAS'!E135</f>
        <v>572591.89</v>
      </c>
      <c r="E131" s="1">
        <v>0</v>
      </c>
      <c r="F131" s="1">
        <v>0</v>
      </c>
      <c r="G131" s="2">
        <f t="shared" si="0"/>
        <v>210558.71330000003</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16570</v>
      </c>
      <c r="E132" s="1">
        <v>0</v>
      </c>
      <c r="F132" s="1">
        <v>0</v>
      </c>
      <c r="G132" s="2">
        <f t="shared" si="0"/>
        <v>4341.34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490648.02999999997</v>
      </c>
      <c r="D147" s="1">
        <f>'PR-RAS'!E151</f>
        <v>623055.02</v>
      </c>
      <c r="E147" s="1">
        <v>0</v>
      </c>
      <c r="F147" s="1">
        <v>0</v>
      </c>
      <c r="G147" s="2">
        <f t="shared" si="0"/>
        <v>253566.67822</v>
      </c>
      <c r="H147" s="2">
        <f t="shared" si="1"/>
        <v>4.9999999988358468E-2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397259.22</v>
      </c>
      <c r="D148" s="1">
        <f>'PR-RAS'!E152</f>
        <v>514245.65</v>
      </c>
      <c r="E148" s="1">
        <v>0</v>
      </c>
      <c r="F148" s="1">
        <v>0</v>
      </c>
      <c r="G148" s="2">
        <f t="shared" si="0"/>
        <v>209585.32644</v>
      </c>
      <c r="H148" s="2">
        <f t="shared" si="1"/>
        <v>0.56999999994877726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331313.8</v>
      </c>
      <c r="D149" s="1">
        <f>'PR-RAS'!E153</f>
        <v>423045.85</v>
      </c>
      <c r="E149" s="1">
        <v>0</v>
      </c>
      <c r="F149" s="1">
        <v>0</v>
      </c>
      <c r="G149" s="2">
        <f t="shared" si="0"/>
        <v>174256.014</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330044.77</v>
      </c>
      <c r="D150" s="1">
        <f>'PR-RAS'!E154</f>
        <v>421714.05</v>
      </c>
      <c r="E150" s="1">
        <v>0</v>
      </c>
      <c r="F150" s="1">
        <v>0</v>
      </c>
      <c r="G150" s="2">
        <f t="shared" si="0"/>
        <v>174847.45763000002</v>
      </c>
      <c r="H150" s="2">
        <f t="shared" si="1"/>
        <v>0.27999999996973202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1162.22</v>
      </c>
      <c r="D152" s="1">
        <f>'PR-RAS'!E156</f>
        <v>1310.08</v>
      </c>
      <c r="E152" s="1">
        <v>0</v>
      </c>
      <c r="F152" s="1">
        <v>0</v>
      </c>
      <c r="G152" s="2">
        <f t="shared" si="0"/>
        <v>571.13937999999996</v>
      </c>
      <c r="H152" s="2">
        <f t="shared" si="1"/>
        <v>0.29999999999995453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106.81</v>
      </c>
      <c r="D153" s="1">
        <f>'PR-RAS'!E157</f>
        <v>21.72</v>
      </c>
      <c r="E153" s="1">
        <v>0</v>
      </c>
      <c r="F153" s="1">
        <v>0</v>
      </c>
      <c r="G153" s="2">
        <f t="shared" si="0"/>
        <v>22.838000000000001</v>
      </c>
      <c r="H153" s="2">
        <f t="shared" si="1"/>
        <v>0.46999999999999886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12199.58</v>
      </c>
      <c r="D154" s="1">
        <f>'PR-RAS'!E158</f>
        <v>24365.34</v>
      </c>
      <c r="E154" s="1">
        <v>0</v>
      </c>
      <c r="F154" s="1">
        <v>0</v>
      </c>
      <c r="G154" s="2">
        <f t="shared" si="0"/>
        <v>9322.32978</v>
      </c>
      <c r="H154" s="2">
        <f t="shared" si="1"/>
        <v>0.76000000000021828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53745.84</v>
      </c>
      <c r="D155" s="1">
        <f>'PR-RAS'!E159</f>
        <v>66834.460000000006</v>
      </c>
      <c r="E155" s="1">
        <v>0</v>
      </c>
      <c r="F155" s="1">
        <v>0</v>
      </c>
      <c r="G155" s="2">
        <f t="shared" si="0"/>
        <v>28861.873040000002</v>
      </c>
      <c r="H155" s="2">
        <f t="shared" si="1"/>
        <v>0.6200000000098953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53745.84</v>
      </c>
      <c r="D157" s="1">
        <f>'PR-RAS'!E161</f>
        <v>66834.460000000006</v>
      </c>
      <c r="E157" s="1">
        <v>0</v>
      </c>
      <c r="F157" s="1">
        <v>0</v>
      </c>
      <c r="G157" s="2">
        <f t="shared" si="0"/>
        <v>29236.702560000002</v>
      </c>
      <c r="H157" s="2">
        <f t="shared" si="1"/>
        <v>0.6200000000098953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91925.64</v>
      </c>
      <c r="D159" s="1">
        <f>'PR-RAS'!E163</f>
        <v>107816.05</v>
      </c>
      <c r="E159" s="1">
        <v>0</v>
      </c>
      <c r="F159" s="1">
        <v>0</v>
      </c>
      <c r="G159" s="2">
        <f t="shared" si="0"/>
        <v>48594.122920000002</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12580.619999999999</v>
      </c>
      <c r="D160" s="1">
        <f>'PR-RAS'!E164</f>
        <v>13445.55</v>
      </c>
      <c r="E160" s="1">
        <v>0</v>
      </c>
      <c r="F160" s="1">
        <v>0</v>
      </c>
      <c r="G160" s="2">
        <f t="shared" si="0"/>
        <v>6276.0034800000003</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3527.47</v>
      </c>
      <c r="D161" s="1">
        <f>'PR-RAS'!E165</f>
        <v>4257.34</v>
      </c>
      <c r="E161" s="1">
        <v>0</v>
      </c>
      <c r="F161" s="1">
        <v>0</v>
      </c>
      <c r="G161" s="2">
        <f t="shared" si="0"/>
        <v>1926.7439999999999</v>
      </c>
      <c r="H161" s="2">
        <f t="shared" si="1"/>
        <v>0.80999999999994543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8506.15</v>
      </c>
      <c r="D162" s="1">
        <f>'PR-RAS'!E166</f>
        <v>8158.21</v>
      </c>
      <c r="E162" s="1">
        <v>0</v>
      </c>
      <c r="F162" s="1">
        <v>0</v>
      </c>
      <c r="G162" s="2">
        <f t="shared" si="0"/>
        <v>3996.4337700000001</v>
      </c>
      <c r="H162" s="2">
        <f t="shared" si="1"/>
        <v>0.35999999999967258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1030</v>
      </c>
      <c r="E163" s="1">
        <v>0</v>
      </c>
      <c r="F163" s="1">
        <v>0</v>
      </c>
      <c r="G163" s="2">
        <f t="shared" si="0"/>
        <v>414.72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v>
      </c>
      <c r="D164" s="1">
        <f>'PR-RAS'!E168</f>
        <v>0</v>
      </c>
      <c r="E164" s="1">
        <v>0</v>
      </c>
      <c r="F164" s="1">
        <v>0</v>
      </c>
      <c r="G164" s="2">
        <f t="shared" si="0"/>
        <v>7.6610000000000005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10337.42</v>
      </c>
      <c r="D165" s="1">
        <f>'PR-RAS'!E169</f>
        <v>9457.5</v>
      </c>
      <c r="E165" s="1">
        <v>0</v>
      </c>
      <c r="F165" s="1">
        <v>0</v>
      </c>
      <c r="G165" s="2">
        <f t="shared" si="0"/>
        <v>4797.3968800000002</v>
      </c>
      <c r="H165" s="2">
        <f t="shared" si="1"/>
        <v>0.92000000000007276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5226.1000000000004</v>
      </c>
      <c r="D166" s="1">
        <f>'PR-RAS'!E170</f>
        <v>5297.08</v>
      </c>
      <c r="E166" s="1">
        <v>0</v>
      </c>
      <c r="F166" s="1">
        <v>0</v>
      </c>
      <c r="G166" s="2">
        <f t="shared" si="0"/>
        <v>2610.3429000000001</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50.05</v>
      </c>
      <c r="D167" s="1">
        <f>'PR-RAS'!E171</f>
        <v>0</v>
      </c>
      <c r="E167" s="1">
        <v>0</v>
      </c>
      <c r="F167" s="1">
        <v>0</v>
      </c>
      <c r="G167" s="2">
        <f t="shared" si="0"/>
        <v>8.3082999999999991</v>
      </c>
      <c r="H167" s="2">
        <f t="shared" si="1"/>
        <v>4.9999999999997158E-2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3152.12</v>
      </c>
      <c r="D168" s="1">
        <f>'PR-RAS'!E172</f>
        <v>2855.85</v>
      </c>
      <c r="E168" s="1">
        <v>0</v>
      </c>
      <c r="F168" s="1">
        <v>0</v>
      </c>
      <c r="G168" s="2">
        <f t="shared" si="0"/>
        <v>1480.25794</v>
      </c>
      <c r="H168" s="2">
        <f t="shared" si="1"/>
        <v>0.26999999999998181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14.98</v>
      </c>
      <c r="D169" s="1">
        <f>'PR-RAS'!E173</f>
        <v>0</v>
      </c>
      <c r="E169" s="1">
        <v>0</v>
      </c>
      <c r="F169" s="1">
        <v>0</v>
      </c>
      <c r="G169" s="2">
        <f t="shared" si="0"/>
        <v>2.5166400000000002</v>
      </c>
      <c r="H169" s="2">
        <f t="shared" si="1"/>
        <v>1.9999999999999574E-2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1894.17</v>
      </c>
      <c r="D170" s="1">
        <f>'PR-RAS'!E174</f>
        <v>1304.57</v>
      </c>
      <c r="E170" s="1">
        <v>0</v>
      </c>
      <c r="F170" s="1">
        <v>0</v>
      </c>
      <c r="G170" s="2">
        <f t="shared" si="0"/>
        <v>761.05939000000001</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60286.909999999996</v>
      </c>
      <c r="D173" s="1">
        <f>'PR-RAS'!E177</f>
        <v>75432.11</v>
      </c>
      <c r="E173" s="1">
        <v>0</v>
      </c>
      <c r="F173" s="1">
        <v>0</v>
      </c>
      <c r="G173" s="2">
        <f t="shared" si="0"/>
        <v>36317.994359999997</v>
      </c>
      <c r="H173" s="2">
        <f t="shared" si="1"/>
        <v>0.20000000000436557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4204.49</v>
      </c>
      <c r="D174" s="1">
        <f>'PR-RAS'!E178</f>
        <v>3891.59</v>
      </c>
      <c r="E174" s="1">
        <v>0</v>
      </c>
      <c r="F174" s="1">
        <v>0</v>
      </c>
      <c r="G174" s="2">
        <f t="shared" si="0"/>
        <v>2073.8669099999997</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6569.23</v>
      </c>
      <c r="D175" s="1">
        <f>'PR-RAS'!E179</f>
        <v>6849.36</v>
      </c>
      <c r="E175" s="1">
        <v>0</v>
      </c>
      <c r="F175" s="1">
        <v>0</v>
      </c>
      <c r="G175" s="2">
        <f t="shared" si="0"/>
        <v>3526.6232999999993</v>
      </c>
      <c r="H175" s="2">
        <f t="shared" si="1"/>
        <v>0.58999999999923602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1759.16</v>
      </c>
      <c r="D176" s="1">
        <f>'PR-RAS'!E180</f>
        <v>2313.92</v>
      </c>
      <c r="E176" s="1">
        <v>0</v>
      </c>
      <c r="F176" s="1">
        <v>0</v>
      </c>
      <c r="G176" s="2">
        <f t="shared" si="0"/>
        <v>1117.7249999999999</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4278.47</v>
      </c>
      <c r="D177" s="1">
        <f>'PR-RAS'!E181</f>
        <v>8413.73</v>
      </c>
      <c r="E177" s="1">
        <v>0</v>
      </c>
      <c r="F177" s="1">
        <v>0</v>
      </c>
      <c r="G177" s="2">
        <f t="shared" si="0"/>
        <v>3714.6436799999997</v>
      </c>
      <c r="H177" s="2">
        <f t="shared" si="1"/>
        <v>0.74000000000069122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1778.78</v>
      </c>
      <c r="D178" s="1">
        <f>'PR-RAS'!E182</f>
        <v>1628.75</v>
      </c>
      <c r="E178" s="1">
        <v>0</v>
      </c>
      <c r="F178" s="1">
        <v>0</v>
      </c>
      <c r="G178" s="2">
        <f t="shared" si="0"/>
        <v>891.42155999999989</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2743.36</v>
      </c>
      <c r="D179" s="1">
        <f>'PR-RAS'!E183</f>
        <v>3069</v>
      </c>
      <c r="E179" s="1">
        <v>0</v>
      </c>
      <c r="F179" s="1">
        <v>0</v>
      </c>
      <c r="G179" s="2">
        <f t="shared" si="0"/>
        <v>1580.8820800000001</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25679.39</v>
      </c>
      <c r="D180" s="1">
        <f>'PR-RAS'!E184</f>
        <v>33817.800000000003</v>
      </c>
      <c r="E180" s="1">
        <v>0</v>
      </c>
      <c r="F180" s="1">
        <v>0</v>
      </c>
      <c r="G180" s="2">
        <f t="shared" si="0"/>
        <v>16703.38321</v>
      </c>
      <c r="H180" s="2">
        <f t="shared" si="1"/>
        <v>0.58999999999650754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3902.72</v>
      </c>
      <c r="D181" s="1">
        <f>'PR-RAS'!E185</f>
        <v>3689.74</v>
      </c>
      <c r="E181" s="1">
        <v>0</v>
      </c>
      <c r="F181" s="1">
        <v>0</v>
      </c>
      <c r="G181" s="2">
        <f t="shared" si="0"/>
        <v>2030.7959999999998</v>
      </c>
      <c r="H181" s="2">
        <f t="shared" si="1"/>
        <v>0.54000000000041837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9371.31</v>
      </c>
      <c r="D182" s="1">
        <f>'PR-RAS'!E186</f>
        <v>11758.22</v>
      </c>
      <c r="E182" s="1">
        <v>0</v>
      </c>
      <c r="F182" s="1">
        <v>0</v>
      </c>
      <c r="G182" s="2">
        <f t="shared" si="0"/>
        <v>5952.6827499999999</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7680.97</v>
      </c>
      <c r="D183" s="1">
        <f>'PR-RAS'!E187</f>
        <v>9047.36</v>
      </c>
      <c r="E183" s="1">
        <v>0</v>
      </c>
      <c r="F183" s="1">
        <v>0</v>
      </c>
      <c r="G183" s="2">
        <f t="shared" si="0"/>
        <v>4691.1755800000001</v>
      </c>
      <c r="H183" s="2">
        <f t="shared" si="1"/>
        <v>0.39000000000032742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1039.72</v>
      </c>
      <c r="D184" s="1">
        <f>'PR-RAS'!E188</f>
        <v>433.53000000000003</v>
      </c>
      <c r="E184" s="1">
        <v>0</v>
      </c>
      <c r="F184" s="1">
        <v>0</v>
      </c>
      <c r="G184" s="2">
        <f t="shared" si="0"/>
        <v>348.94074000000001</v>
      </c>
      <c r="H184" s="2">
        <f t="shared" si="1"/>
        <v>0.74999999999994316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531.54</v>
      </c>
      <c r="D188" s="1">
        <f>'PR-RAS'!E192</f>
        <v>326.54000000000002</v>
      </c>
      <c r="E188" s="1">
        <v>0</v>
      </c>
      <c r="F188" s="1">
        <v>0</v>
      </c>
      <c r="G188" s="2">
        <f t="shared" si="0"/>
        <v>221.52393999999998</v>
      </c>
      <c r="H188" s="2">
        <f t="shared" si="1"/>
        <v>0.92000000000001592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79.63</v>
      </c>
      <c r="D189" s="1">
        <f>'PR-RAS'!E193</f>
        <v>0</v>
      </c>
      <c r="E189" s="1">
        <v>0</v>
      </c>
      <c r="F189" s="1">
        <v>0</v>
      </c>
      <c r="G189" s="2">
        <f t="shared" si="0"/>
        <v>14.97044</v>
      </c>
      <c r="H189" s="2">
        <f t="shared" si="1"/>
        <v>0.37000000000000455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307.89999999999998</v>
      </c>
      <c r="D190" s="1">
        <f>'PR-RAS'!E194</f>
        <v>0</v>
      </c>
      <c r="E190" s="1">
        <v>0</v>
      </c>
      <c r="F190" s="1">
        <v>0</v>
      </c>
      <c r="G190" s="2">
        <f t="shared" si="0"/>
        <v>58.193099999999994</v>
      </c>
      <c r="H190" s="2">
        <f t="shared" si="1"/>
        <v>0.10000000000002274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120.65</v>
      </c>
      <c r="D191" s="1">
        <f>'PR-RAS'!E195</f>
        <v>106.99</v>
      </c>
      <c r="E191" s="1">
        <v>0</v>
      </c>
      <c r="F191" s="1">
        <v>0</v>
      </c>
      <c r="G191" s="2">
        <f t="shared" si="0"/>
        <v>63.579700000000003</v>
      </c>
      <c r="H191" s="2">
        <f t="shared" si="1"/>
        <v>0.35999999999999943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1463.17</v>
      </c>
      <c r="D192" s="1">
        <f>'PR-RAS'!E196</f>
        <v>993.32</v>
      </c>
      <c r="E192" s="1">
        <v>0</v>
      </c>
      <c r="F192" s="1">
        <v>0</v>
      </c>
      <c r="G192" s="2">
        <f t="shared" si="0"/>
        <v>658.91371000000004</v>
      </c>
      <c r="H192" s="2">
        <f t="shared" si="1"/>
        <v>0.49000000000012278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1463.17</v>
      </c>
      <c r="D206" s="1">
        <f>'PR-RAS'!E210</f>
        <v>993.32</v>
      </c>
      <c r="E206" s="1">
        <v>0</v>
      </c>
      <c r="F206" s="1">
        <v>0</v>
      </c>
      <c r="G206" s="2">
        <f t="shared" si="0"/>
        <v>707.21105</v>
      </c>
      <c r="H206" s="2">
        <f t="shared" si="1"/>
        <v>0.49000000000012278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728.07</v>
      </c>
      <c r="D207" s="1">
        <f>'PR-RAS'!E211</f>
        <v>810.73</v>
      </c>
      <c r="E207" s="1">
        <v>0</v>
      </c>
      <c r="F207" s="1">
        <v>0</v>
      </c>
      <c r="G207" s="2">
        <f t="shared" si="0"/>
        <v>484.00318000000004</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10.85</v>
      </c>
      <c r="E208" s="1">
        <v>0</v>
      </c>
      <c r="F208" s="1">
        <v>0</v>
      </c>
      <c r="G208" s="2">
        <f t="shared" si="0"/>
        <v>4.4918999999999993</v>
      </c>
      <c r="H208" s="2">
        <f t="shared" si="1"/>
        <v>0.15000000000000036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633</v>
      </c>
      <c r="D209" s="1">
        <f>'PR-RAS'!E213</f>
        <v>26.16</v>
      </c>
      <c r="E209" s="1">
        <v>0</v>
      </c>
      <c r="F209" s="1">
        <v>0</v>
      </c>
      <c r="G209" s="2">
        <f t="shared" si="0"/>
        <v>142.54656</v>
      </c>
      <c r="H209" s="2">
        <f t="shared" si="1"/>
        <v>0.16000000000000014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102.1</v>
      </c>
      <c r="D210" s="1">
        <f>'PR-RAS'!E214</f>
        <v>145.58000000000001</v>
      </c>
      <c r="E210" s="1">
        <v>0</v>
      </c>
      <c r="F210" s="1">
        <v>0</v>
      </c>
      <c r="G210" s="2">
        <f t="shared" si="0"/>
        <v>82.191339999999997</v>
      </c>
      <c r="H210" s="2">
        <f t="shared" si="1"/>
        <v>0.51999999999998181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490648.02999999997</v>
      </c>
      <c r="D285" s="1">
        <f>'PR-RAS'!E289</f>
        <v>623055.02</v>
      </c>
      <c r="E285" s="1">
        <v>0</v>
      </c>
      <c r="F285" s="1">
        <v>0</v>
      </c>
      <c r="G285" s="2">
        <f t="shared" si="8"/>
        <v>493239.29187999998</v>
      </c>
      <c r="H285" s="2">
        <f t="shared" si="9"/>
        <v>4.9999999988358468E-2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16090.830000000016</v>
      </c>
      <c r="D286" s="1">
        <f>'PR-RAS'!E290</f>
        <v>18833.679999999935</v>
      </c>
      <c r="E286" s="1">
        <v>0</v>
      </c>
      <c r="F286" s="1">
        <v>0</v>
      </c>
      <c r="G286" s="2">
        <f t="shared" si="8"/>
        <v>15321.084149999966</v>
      </c>
      <c r="H286" s="2">
        <f t="shared" si="9"/>
        <v>0.49000000004889444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32296.53</v>
      </c>
      <c r="D288" s="1">
        <f>'PR-RAS'!E292</f>
        <v>34360.49</v>
      </c>
      <c r="E288" s="1">
        <v>0</v>
      </c>
      <c r="F288" s="1">
        <v>0</v>
      </c>
      <c r="G288" s="2">
        <f t="shared" si="8"/>
        <v>28992.025369999996</v>
      </c>
      <c r="H288" s="2">
        <f t="shared" si="9"/>
        <v>0.95999999999912689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14026.869999999999</v>
      </c>
      <c r="D345" s="1">
        <f>'PR-RAS'!E350</f>
        <v>20762.169999999998</v>
      </c>
      <c r="E345" s="1">
        <v>0</v>
      </c>
      <c r="F345" s="1">
        <v>0</v>
      </c>
      <c r="G345" s="2">
        <f t="shared" si="8"/>
        <v>19109.616239999996</v>
      </c>
      <c r="H345" s="2">
        <f t="shared" si="9"/>
        <v>0.2999999999992724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14026.869999999999</v>
      </c>
      <c r="D358" s="1">
        <f>'PR-RAS'!E363</f>
        <v>20762.169999999998</v>
      </c>
      <c r="E358" s="1">
        <v>0</v>
      </c>
      <c r="F358" s="1">
        <v>0</v>
      </c>
      <c r="G358" s="2">
        <f t="shared" si="8"/>
        <v>19831.781969999996</v>
      </c>
      <c r="H358" s="2">
        <f t="shared" si="9"/>
        <v>0.2999999999992724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3493.62</v>
      </c>
      <c r="D364" s="1">
        <f>'PR-RAS'!E369</f>
        <v>1529.5</v>
      </c>
      <c r="E364" s="1">
        <v>0</v>
      </c>
      <c r="F364" s="1">
        <v>0</v>
      </c>
      <c r="G364" s="2">
        <f t="shared" si="8"/>
        <v>2378.60106</v>
      </c>
      <c r="H364" s="2">
        <f t="shared" si="9"/>
        <v>0.88000000000010914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3493.62</v>
      </c>
      <c r="D365" s="1">
        <f>'PR-RAS'!E370</f>
        <v>1529.5</v>
      </c>
      <c r="E365" s="1">
        <v>0</v>
      </c>
      <c r="F365" s="1">
        <v>0</v>
      </c>
      <c r="G365" s="2">
        <f t="shared" si="8"/>
        <v>2385.1536799999999</v>
      </c>
      <c r="H365" s="2">
        <f t="shared" si="9"/>
        <v>0.88000000000010914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4639.12</v>
      </c>
      <c r="D378" s="1">
        <f>'PR-RAS'!E383</f>
        <v>5312.67</v>
      </c>
      <c r="E378" s="1">
        <v>0</v>
      </c>
      <c r="F378" s="1">
        <v>0</v>
      </c>
      <c r="G378" s="2">
        <f t="shared" si="8"/>
        <v>5754.7014199999994</v>
      </c>
      <c r="H378" s="2">
        <f t="shared" si="9"/>
        <v>0.4499999999998181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4639.12</v>
      </c>
      <c r="D379" s="1">
        <f>'PR-RAS'!E384</f>
        <v>5312.67</v>
      </c>
      <c r="E379" s="1">
        <v>0</v>
      </c>
      <c r="F379" s="1">
        <v>0</v>
      </c>
      <c r="G379" s="2">
        <f t="shared" si="8"/>
        <v>5769.9658799999997</v>
      </c>
      <c r="H379" s="2">
        <f t="shared" si="9"/>
        <v>0.4499999999998181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5894.13</v>
      </c>
      <c r="D386" s="1">
        <f>'PR-RAS'!E391</f>
        <v>13920</v>
      </c>
      <c r="E386" s="1">
        <v>0</v>
      </c>
      <c r="F386" s="1">
        <v>0</v>
      </c>
      <c r="G386" s="2">
        <f t="shared" si="8"/>
        <v>12987.64005</v>
      </c>
      <c r="H386" s="2">
        <f t="shared" si="9"/>
        <v>0.13000000000010914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5894.13</v>
      </c>
      <c r="D388" s="1">
        <f>'PR-RAS'!E393</f>
        <v>13920</v>
      </c>
      <c r="E388" s="1">
        <v>0</v>
      </c>
      <c r="F388" s="1">
        <v>0</v>
      </c>
      <c r="G388" s="2">
        <f t="shared" si="8"/>
        <v>13055.10831</v>
      </c>
      <c r="H388" s="2">
        <f t="shared" si="9"/>
        <v>0.13000000000010914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14026.869999999999</v>
      </c>
      <c r="D403" s="1">
        <f>'PR-RAS'!E408</f>
        <v>20762.169999999998</v>
      </c>
      <c r="E403" s="1">
        <v>0</v>
      </c>
      <c r="F403" s="1">
        <v>0</v>
      </c>
      <c r="G403" s="2">
        <f t="shared" si="8"/>
        <v>22331.58642</v>
      </c>
      <c r="H403" s="2">
        <f t="shared" si="9"/>
        <v>0.2999999999992724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506738.86</v>
      </c>
      <c r="D407" s="1">
        <f>'PR-RAS'!E412</f>
        <v>641888.69999999995</v>
      </c>
      <c r="E407" s="1">
        <v>0</v>
      </c>
      <c r="F407" s="1">
        <v>0</v>
      </c>
      <c r="G407" s="2">
        <f t="shared" si="8"/>
        <v>726949.60155999998</v>
      </c>
      <c r="H407" s="2">
        <f t="shared" si="9"/>
        <v>0.44000000006053597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504674.89999999997</v>
      </c>
      <c r="D408" s="1">
        <f>'PR-RAS'!E413</f>
        <v>643817.19000000006</v>
      </c>
      <c r="E408" s="1">
        <v>0</v>
      </c>
      <c r="F408" s="1">
        <v>0</v>
      </c>
      <c r="G408" s="2">
        <f t="shared" si="8"/>
        <v>729469.87695999991</v>
      </c>
      <c r="H408" s="2">
        <f t="shared" si="9"/>
        <v>0.29000000009546056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2063.960000000021</v>
      </c>
      <c r="D409" s="1">
        <f>'PR-RAS'!E414</f>
        <v>0</v>
      </c>
      <c r="E409" s="1">
        <v>0</v>
      </c>
      <c r="F409" s="1">
        <v>0</v>
      </c>
      <c r="G409" s="2">
        <f t="shared" si="8"/>
        <v>842.09568000000854</v>
      </c>
      <c r="H409" s="2">
        <f t="shared" si="9"/>
        <v>3.9999999979045242E-2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1928.4900000001071</v>
      </c>
      <c r="E410" s="1">
        <v>0</v>
      </c>
      <c r="F410" s="1">
        <v>0</v>
      </c>
      <c r="G410" s="2">
        <f t="shared" si="8"/>
        <v>1577.5048200000874</v>
      </c>
      <c r="H410" s="2">
        <f t="shared" si="9"/>
        <v>0.4900000001071021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32296.53</v>
      </c>
      <c r="D411" s="1">
        <f>'PR-RAS'!E416</f>
        <v>34360.49</v>
      </c>
      <c r="E411" s="1">
        <v>0</v>
      </c>
      <c r="F411" s="1">
        <v>0</v>
      </c>
      <c r="G411" s="2">
        <f t="shared" si="8"/>
        <v>41417.179099999994</v>
      </c>
      <c r="H411" s="2">
        <f t="shared" si="9"/>
        <v>0.95999999999912689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506738.86</v>
      </c>
      <c r="D633" s="1">
        <f>'PR-RAS'!E639</f>
        <v>641888.69999999995</v>
      </c>
      <c r="E633" s="1">
        <v>0</v>
      </c>
      <c r="F633" s="1">
        <v>0</v>
      </c>
      <c r="G633" s="2">
        <f t="shared" si="10"/>
        <v>1131606.2763199999</v>
      </c>
      <c r="H633" s="2">
        <f t="shared" si="11"/>
        <v>0.44000000006053597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504674.89999999997</v>
      </c>
      <c r="D634" s="1">
        <f>'PR-RAS'!E640</f>
        <v>643817.19000000006</v>
      </c>
      <c r="E634" s="1">
        <v>0</v>
      </c>
      <c r="F634" s="1">
        <v>0</v>
      </c>
      <c r="G634" s="2">
        <f t="shared" si="10"/>
        <v>1134531.7742399999</v>
      </c>
      <c r="H634" s="2">
        <f t="shared" si="11"/>
        <v>0.29000000009546056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2063.960000000021</v>
      </c>
      <c r="D635" s="1">
        <f>'PR-RAS'!E641</f>
        <v>0</v>
      </c>
      <c r="E635" s="1">
        <v>0</v>
      </c>
      <c r="F635" s="1">
        <v>0</v>
      </c>
      <c r="G635" s="2">
        <f t="shared" si="10"/>
        <v>1308.5506400000133</v>
      </c>
      <c r="H635" s="2">
        <f t="shared" si="11"/>
        <v>3.9999999979045242E-2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1928.4900000001071</v>
      </c>
      <c r="E636" s="1">
        <v>0</v>
      </c>
      <c r="F636" s="1">
        <v>0</v>
      </c>
      <c r="G636" s="2">
        <f t="shared" si="10"/>
        <v>2449.1823000001359</v>
      </c>
      <c r="H636" s="2">
        <f t="shared" si="11"/>
        <v>0.4900000001071021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32296.53</v>
      </c>
      <c r="D637" s="1">
        <f>'PR-RAS'!E643</f>
        <v>34360.49</v>
      </c>
      <c r="E637" s="1">
        <v>0</v>
      </c>
      <c r="F637" s="1">
        <v>0</v>
      </c>
      <c r="G637" s="2">
        <f t="shared" si="10"/>
        <v>64247.136359999997</v>
      </c>
      <c r="H637" s="2">
        <f t="shared" si="11"/>
        <v>0.95999999999912689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34360.49000000002</v>
      </c>
      <c r="D639" s="1">
        <f>'PR-RAS'!E645</f>
        <v>32431.999999999891</v>
      </c>
      <c r="E639" s="1">
        <v>0</v>
      </c>
      <c r="F639" s="1">
        <v>0</v>
      </c>
      <c r="G639" s="2">
        <f t="shared" si="10"/>
        <v>63305.224619999877</v>
      </c>
      <c r="H639" s="2">
        <f t="shared" si="11"/>
        <v>0.49000000012892997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151471.17000000001</v>
      </c>
      <c r="D642" s="1">
        <f>'PR-RAS'!E649</f>
        <v>159311.18</v>
      </c>
      <c r="E642" s="1">
        <v>0</v>
      </c>
      <c r="F642" s="1">
        <v>0</v>
      </c>
      <c r="G642" s="2">
        <f t="shared" si="10"/>
        <v>301329.95273000002</v>
      </c>
      <c r="H642" s="2">
        <f t="shared" si="11"/>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528702.1</v>
      </c>
      <c r="D643" s="1">
        <f>'PR-RAS'!E650</f>
        <v>656224.03</v>
      </c>
      <c r="E643" s="1">
        <v>0</v>
      </c>
      <c r="F643" s="1">
        <v>0</v>
      </c>
      <c r="G643" s="2">
        <f t="shared" si="10"/>
        <v>1182018.4027200001</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520862.09</v>
      </c>
      <c r="D644" s="1">
        <f>'PR-RAS'!E651</f>
        <v>647530.02</v>
      </c>
      <c r="E644" s="1">
        <v>0</v>
      </c>
      <c r="F644" s="1">
        <v>0</v>
      </c>
      <c r="G644" s="2">
        <f t="shared" si="10"/>
        <v>1167637.9295900001</v>
      </c>
      <c r="H644" s="2">
        <f t="shared" si="11"/>
        <v>0.11000000004423782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159311.18</v>
      </c>
      <c r="D645" s="1">
        <f>'PR-RAS'!E652</f>
        <v>168005.18999999994</v>
      </c>
      <c r="E645" s="1">
        <v>0</v>
      </c>
      <c r="F645" s="1">
        <v>0</v>
      </c>
      <c r="G645" s="2">
        <f t="shared" si="10"/>
        <v>318987.08463999996</v>
      </c>
      <c r="H645" s="2">
        <f t="shared" si="11"/>
        <v>0.36999999993713573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16</v>
      </c>
      <c r="E647" s="1">
        <v>0</v>
      </c>
      <c r="F647" s="1">
        <v>0</v>
      </c>
      <c r="G647" s="2">
        <f t="shared" si="10"/>
        <v>31.654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12</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15350.4</v>
      </c>
      <c r="D662" s="1">
        <f>'PR-RAS'!E669</f>
        <v>24408.12</v>
      </c>
      <c r="E662" s="1">
        <v>0</v>
      </c>
      <c r="F662" s="1">
        <v>0</v>
      </c>
      <c r="G662" s="2">
        <f t="shared" si="10"/>
        <v>42414.149040000004</v>
      </c>
      <c r="H662" s="2">
        <f t="shared" si="11"/>
        <v>0.51999999999861757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9300</v>
      </c>
      <c r="D669" s="1">
        <f>'PR-RAS'!E676</f>
        <v>11050</v>
      </c>
      <c r="E669" s="1">
        <v>0</v>
      </c>
      <c r="F669" s="1">
        <v>0</v>
      </c>
      <c r="G669" s="2">
        <f t="shared" si="10"/>
        <v>20975.200000000001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10587.46</v>
      </c>
      <c r="E709" s="1">
        <v>0</v>
      </c>
      <c r="F709" s="1">
        <v>0</v>
      </c>
      <c r="G709" s="2">
        <f t="shared" si="10"/>
        <v>14991.843359999997</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8506.15</v>
      </c>
      <c r="D711" s="1">
        <f>'PR-RAS'!E718</f>
        <v>8158.21</v>
      </c>
      <c r="E711" s="1">
        <v>0</v>
      </c>
      <c r="F711" s="1">
        <v>0</v>
      </c>
      <c r="G711" s="2">
        <f t="shared" si="10"/>
        <v>17624.024699999998</v>
      </c>
      <c r="H711" s="2">
        <f t="shared" si="11"/>
        <v>0.35999999999967258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2743.36</v>
      </c>
      <c r="D713" s="1">
        <f>'PR-RAS'!E720</f>
        <v>3069</v>
      </c>
      <c r="E713" s="1">
        <v>0</v>
      </c>
      <c r="F713" s="1">
        <v>0</v>
      </c>
      <c r="G713" s="2">
        <f t="shared" si="10"/>
        <v>6323.5283200000003</v>
      </c>
      <c r="H713" s="2">
        <f t="shared" si="11"/>
        <v>0.36000000000012733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9687.73</v>
      </c>
      <c r="D714" s="1">
        <f>'PR-RAS'!E721</f>
        <v>15709.23</v>
      </c>
      <c r="E714" s="1">
        <v>0</v>
      </c>
      <c r="F714" s="1">
        <v>0</v>
      </c>
      <c r="G714" s="2">
        <f t="shared" si="10"/>
        <v>29308.713469999999</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9603.66</v>
      </c>
      <c r="D715" s="1">
        <f>'PR-RAS'!E722</f>
        <v>15398.73</v>
      </c>
      <c r="E715" s="1">
        <v>0</v>
      </c>
      <c r="F715" s="1">
        <v>0</v>
      </c>
      <c r="G715" s="2">
        <f t="shared" si="10"/>
        <v>28846.399679999995</v>
      </c>
      <c r="H715" s="2">
        <f t="shared" si="11"/>
        <v>0.61000000000058208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25.96</v>
      </c>
      <c r="D716" s="1">
        <f>'PR-RAS'!E723</f>
        <v>940.26</v>
      </c>
      <c r="E716" s="1">
        <v>0</v>
      </c>
      <c r="F716" s="1">
        <v>0</v>
      </c>
      <c r="G716" s="2">
        <f t="shared" si="10"/>
        <v>1363.1332</v>
      </c>
      <c r="H716" s="2">
        <f t="shared" si="11"/>
        <v>0.29999999999999005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182406</v>
      </c>
      <c r="D984" s="6">
        <f>BILANCA!E6</f>
        <v>199599.24</v>
      </c>
      <c r="E984" s="6">
        <v>0</v>
      </c>
      <c r="F984" s="6">
        <v>0</v>
      </c>
      <c r="G984" s="7">
        <f t="shared" ref="G984:G1241" si="22">B984/1000*C984+B984/500*D984</f>
        <v>581.60447999999997</v>
      </c>
      <c r="H984" s="7">
        <f t="shared" si="19"/>
        <v>0.23999999999068677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22383.61</v>
      </c>
      <c r="D985" s="1">
        <f>BILANCA!E7</f>
        <v>31324.050000000003</v>
      </c>
      <c r="E985" s="1">
        <v>0</v>
      </c>
      <c r="F985" s="1">
        <v>0</v>
      </c>
      <c r="G985" s="2">
        <f t="shared" si="22"/>
        <v>170.06342000000001</v>
      </c>
      <c r="H985" s="2">
        <f t="shared" si="19"/>
        <v>0.44000000000232831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22383.61</v>
      </c>
      <c r="D990" s="1">
        <f>BILANCA!E12</f>
        <v>31324.050000000003</v>
      </c>
      <c r="E990" s="1">
        <v>0</v>
      </c>
      <c r="F990" s="1">
        <v>0</v>
      </c>
      <c r="G990" s="2">
        <f t="shared" si="22"/>
        <v>595.22197000000006</v>
      </c>
      <c r="H990" s="2">
        <f t="shared" si="19"/>
        <v>0.44000000000232831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6431.4600000000009</v>
      </c>
      <c r="D991" s="1">
        <f>BILANCA!E13</f>
        <v>6431.4600000000009</v>
      </c>
      <c r="E991" s="1">
        <v>0</v>
      </c>
      <c r="F991" s="1">
        <v>0</v>
      </c>
      <c r="G991" s="2">
        <f t="shared" si="22"/>
        <v>154.35504000000003</v>
      </c>
      <c r="H991" s="2">
        <f t="shared" si="19"/>
        <v>0.92000000000189175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10735.61</v>
      </c>
      <c r="D993" s="1">
        <f>BILANCA!E15</f>
        <v>10735.61</v>
      </c>
      <c r="E993" s="1">
        <v>0</v>
      </c>
      <c r="F993" s="1">
        <v>0</v>
      </c>
      <c r="G993" s="2">
        <f t="shared" si="22"/>
        <v>322.06830000000002</v>
      </c>
      <c r="H993" s="2">
        <f t="shared" si="19"/>
        <v>0.77999999999883585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4304.1499999999996</v>
      </c>
      <c r="D996" s="1">
        <f>BILANCA!E18</f>
        <v>4304.1499999999996</v>
      </c>
      <c r="E996" s="1">
        <v>0</v>
      </c>
      <c r="F996" s="1">
        <v>0</v>
      </c>
      <c r="G996" s="2">
        <f t="shared" si="22"/>
        <v>167.86184999999998</v>
      </c>
      <c r="H996" s="2">
        <f t="shared" si="19"/>
        <v>0.2999999999992724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9032.2900000000081</v>
      </c>
      <c r="D997" s="1">
        <f>BILANCA!E19</f>
        <v>6386.4600000000064</v>
      </c>
      <c r="E997" s="1">
        <v>0</v>
      </c>
      <c r="F997" s="1">
        <v>0</v>
      </c>
      <c r="G997" s="2">
        <f t="shared" si="22"/>
        <v>305.27294000000029</v>
      </c>
      <c r="H997" s="2">
        <f t="shared" si="19"/>
        <v>0.75000000001455192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54200.5</v>
      </c>
      <c r="D998" s="1">
        <f>BILANCA!E20</f>
        <v>51569.78</v>
      </c>
      <c r="E998" s="1">
        <v>0</v>
      </c>
      <c r="F998" s="1">
        <v>0</v>
      </c>
      <c r="G998" s="2">
        <f t="shared" si="22"/>
        <v>2360.1008999999999</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6096.09</v>
      </c>
      <c r="D999" s="1">
        <f>BILANCA!E21</f>
        <v>6096.09</v>
      </c>
      <c r="E999" s="1">
        <v>0</v>
      </c>
      <c r="F999" s="1">
        <v>0</v>
      </c>
      <c r="G999" s="2">
        <f t="shared" si="22"/>
        <v>292.61232000000001</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19295.29</v>
      </c>
      <c r="D1000" s="1">
        <f>BILANCA!E22</f>
        <v>19295.29</v>
      </c>
      <c r="E1000" s="1">
        <v>0</v>
      </c>
      <c r="F1000" s="1">
        <v>0</v>
      </c>
      <c r="G1000" s="2">
        <f t="shared" si="22"/>
        <v>984.05979000000013</v>
      </c>
      <c r="H1000" s="2">
        <f t="shared" si="19"/>
        <v>0.58000000000174623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4108.76</v>
      </c>
      <c r="D1002" s="1">
        <f>BILANCA!E24</f>
        <v>4108.76</v>
      </c>
      <c r="E1002" s="1">
        <v>0</v>
      </c>
      <c r="F1002" s="1">
        <v>0</v>
      </c>
      <c r="G1002" s="2">
        <f t="shared" si="22"/>
        <v>234.19932</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11050.8</v>
      </c>
      <c r="D1004" s="1">
        <f>BILANCA!E26</f>
        <v>11050.8</v>
      </c>
      <c r="E1004" s="1">
        <v>0</v>
      </c>
      <c r="F1004" s="1">
        <v>0</v>
      </c>
      <c r="G1004" s="2">
        <f t="shared" si="22"/>
        <v>696.20039999999995</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85719.15</v>
      </c>
      <c r="D1006" s="1">
        <f>BILANCA!E28</f>
        <v>85734.26</v>
      </c>
      <c r="E1006" s="1">
        <v>0</v>
      </c>
      <c r="F1006" s="1">
        <v>0</v>
      </c>
      <c r="G1006" s="2">
        <f t="shared" si="22"/>
        <v>5915.3164099999995</v>
      </c>
      <c r="H1006" s="2">
        <f t="shared" si="19"/>
        <v>0.40999999998894054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371028.16</v>
      </c>
      <c r="D1014" s="1">
        <f>BILANCA!E36</f>
        <v>383160.09</v>
      </c>
      <c r="E1014" s="1">
        <v>0</v>
      </c>
      <c r="F1014" s="1">
        <v>0</v>
      </c>
      <c r="G1014" s="2">
        <f t="shared" si="22"/>
        <v>35257.798540000003</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6552.63</v>
      </c>
      <c r="D1017" s="1">
        <f>BILANCA!E39</f>
        <v>6552.63</v>
      </c>
      <c r="E1017" s="1">
        <v>0</v>
      </c>
      <c r="F1017" s="1">
        <v>0</v>
      </c>
      <c r="G1017" s="2">
        <f t="shared" si="22"/>
        <v>668.36825999999996</v>
      </c>
      <c r="H1017" s="2">
        <f t="shared" si="19"/>
        <v>0.73999999999978172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377580.79</v>
      </c>
      <c r="D1018" s="1">
        <f>BILANCA!E40</f>
        <v>389712.72</v>
      </c>
      <c r="E1018" s="1">
        <v>0</v>
      </c>
      <c r="F1018" s="1">
        <v>0</v>
      </c>
      <c r="G1018" s="2">
        <f t="shared" si="22"/>
        <v>40495.218050000003</v>
      </c>
      <c r="H1018" s="2">
        <f t="shared" si="19"/>
        <v>0.49000000004889444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6919.8599999999933</v>
      </c>
      <c r="D1023" s="1">
        <f>BILANCA!E45</f>
        <v>18506.129999999997</v>
      </c>
      <c r="E1023" s="1">
        <v>0</v>
      </c>
      <c r="F1023" s="1">
        <v>0</v>
      </c>
      <c r="G1023" s="2">
        <f t="shared" si="22"/>
        <v>1757.2847999999997</v>
      </c>
      <c r="H1023" s="2">
        <f t="shared" si="19"/>
        <v>0.27000000000407454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51380.49</v>
      </c>
      <c r="D1025" s="1">
        <f>BILANCA!E47</f>
        <v>62260.81</v>
      </c>
      <c r="E1025" s="1">
        <v>0</v>
      </c>
      <c r="F1025" s="1">
        <v>0</v>
      </c>
      <c r="G1025" s="2">
        <f t="shared" si="22"/>
        <v>7387.8886199999997</v>
      </c>
      <c r="H1025" s="2">
        <f t="shared" si="19"/>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194.31</v>
      </c>
      <c r="D1027" s="1">
        <f>BILANCA!E49</f>
        <v>194.31</v>
      </c>
      <c r="E1027" s="1">
        <v>0</v>
      </c>
      <c r="F1027" s="1">
        <v>0</v>
      </c>
      <c r="G1027" s="2">
        <f t="shared" si="22"/>
        <v>25.64892</v>
      </c>
      <c r="H1027" s="2">
        <f t="shared" si="19"/>
        <v>0.62000000000000455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44654.94</v>
      </c>
      <c r="D1028" s="1">
        <f>BILANCA!E50</f>
        <v>43948.99</v>
      </c>
      <c r="E1028" s="1">
        <v>0</v>
      </c>
      <c r="F1028" s="1">
        <v>0</v>
      </c>
      <c r="G1028" s="2">
        <f t="shared" si="22"/>
        <v>5964.8814000000002</v>
      </c>
      <c r="H1028" s="2">
        <f t="shared" si="19"/>
        <v>6.9999999999708962E-2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28560.07</v>
      </c>
      <c r="D1032" s="1">
        <f>BILANCA!E54</f>
        <v>0</v>
      </c>
      <c r="E1032" s="1">
        <v>0</v>
      </c>
      <c r="F1032" s="1">
        <v>0</v>
      </c>
      <c r="G1032" s="2">
        <f t="shared" si="22"/>
        <v>1399.44343</v>
      </c>
      <c r="H1032" s="2">
        <f t="shared" si="19"/>
        <v>6.9999999999708962E-2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28560.07</v>
      </c>
      <c r="D1033" s="1">
        <f>BILANCA!E55</f>
        <v>0</v>
      </c>
      <c r="E1033" s="1">
        <v>0</v>
      </c>
      <c r="F1033" s="1">
        <v>0</v>
      </c>
      <c r="G1033" s="2">
        <f t="shared" si="22"/>
        <v>1428.0035</v>
      </c>
      <c r="H1033" s="2">
        <f t="shared" si="19"/>
        <v>6.9999999999708962E-2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160022.38999999998</v>
      </c>
      <c r="D1046" s="1">
        <f>BILANCA!E68</f>
        <v>168275.19</v>
      </c>
      <c r="E1046" s="1">
        <v>0</v>
      </c>
      <c r="F1046" s="1">
        <v>0</v>
      </c>
      <c r="G1046" s="2">
        <f t="shared" si="22"/>
        <v>31284.084510000001</v>
      </c>
      <c r="H1046" s="2">
        <f t="shared" si="19"/>
        <v>0.57999999998719431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159311.18</v>
      </c>
      <c r="D1047" s="1">
        <f>BILANCA!E69</f>
        <v>168005.19</v>
      </c>
      <c r="E1047" s="1">
        <v>0</v>
      </c>
      <c r="F1047" s="1">
        <v>0</v>
      </c>
      <c r="G1047" s="2">
        <f t="shared" si="22"/>
        <v>31700.579839999999</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159031.12</v>
      </c>
      <c r="D1048" s="1">
        <f>BILANCA!E70</f>
        <v>167618.99</v>
      </c>
      <c r="E1048" s="1">
        <v>0</v>
      </c>
      <c r="F1048" s="1">
        <v>0</v>
      </c>
      <c r="G1048" s="2">
        <f t="shared" si="22"/>
        <v>32127.491500000004</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159031.12</v>
      </c>
      <c r="D1050" s="1">
        <f>BILANCA!E72</f>
        <v>167618.99</v>
      </c>
      <c r="E1050" s="1">
        <v>0</v>
      </c>
      <c r="F1050" s="1">
        <v>0</v>
      </c>
      <c r="G1050" s="2">
        <f t="shared" si="22"/>
        <v>33116.029699999999</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280.06</v>
      </c>
      <c r="D1054" s="1">
        <f>BILANCA!E76</f>
        <v>386.2</v>
      </c>
      <c r="E1054" s="1">
        <v>0</v>
      </c>
      <c r="F1054" s="1">
        <v>0</v>
      </c>
      <c r="G1054" s="2">
        <f t="shared" si="22"/>
        <v>74.72466</v>
      </c>
      <c r="H1054" s="2">
        <f t="shared" si="19"/>
        <v>0.25999999999999091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711.21</v>
      </c>
      <c r="D1056" s="1">
        <f>BILANCA!E78</f>
        <v>270</v>
      </c>
      <c r="E1056" s="1">
        <v>0</v>
      </c>
      <c r="F1056" s="1">
        <v>0</v>
      </c>
      <c r="G1056" s="2">
        <f t="shared" si="22"/>
        <v>91.338329999999985</v>
      </c>
      <c r="H1056" s="2">
        <f t="shared" si="19"/>
        <v>0.21000000000003638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210</v>
      </c>
      <c r="D1061" s="1">
        <f>BILANCA!E83</f>
        <v>270</v>
      </c>
      <c r="E1061" s="1">
        <v>0</v>
      </c>
      <c r="F1061" s="1">
        <v>0</v>
      </c>
      <c r="G1061" s="2">
        <f t="shared" si="22"/>
        <v>58.5</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501.21</v>
      </c>
      <c r="D1064" s="1">
        <f>BILANCA!E86</f>
        <v>0</v>
      </c>
      <c r="E1064" s="1">
        <v>0</v>
      </c>
      <c r="F1064" s="1">
        <v>0</v>
      </c>
      <c r="G1064" s="2">
        <f t="shared" si="22"/>
        <v>40.598010000000002</v>
      </c>
      <c r="H1064" s="2">
        <f t="shared" si="19"/>
        <v>0.20999999999997954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182406</v>
      </c>
      <c r="D1152" s="1">
        <f>BILANCA!E175</f>
        <v>199599.24</v>
      </c>
      <c r="E1152" s="1">
        <v>0</v>
      </c>
      <c r="F1152" s="1">
        <v>0</v>
      </c>
      <c r="G1152" s="2">
        <f t="shared" si="22"/>
        <v>98291.157120000003</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38282.589999999997</v>
      </c>
      <c r="D1153" s="1">
        <f>BILANCA!E176</f>
        <v>48463.880000000005</v>
      </c>
      <c r="E1153" s="1">
        <v>0</v>
      </c>
      <c r="F1153" s="1">
        <v>0</v>
      </c>
      <c r="G1153" s="2">
        <f t="shared" si="22"/>
        <v>22985.759500000004</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37454.82</v>
      </c>
      <c r="D1154" s="1">
        <f>BILANCA!E177</f>
        <v>48193.880000000005</v>
      </c>
      <c r="E1154" s="1">
        <v>0</v>
      </c>
      <c r="F1154" s="1">
        <v>0</v>
      </c>
      <c r="G1154" s="2">
        <f t="shared" si="22"/>
        <v>22887.081180000001</v>
      </c>
      <c r="H1154" s="2">
        <f t="shared" si="23"/>
        <v>0.29999999999563443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34504.76</v>
      </c>
      <c r="D1155" s="1">
        <f>BILANCA!E178</f>
        <v>46134.48</v>
      </c>
      <c r="E1155" s="1">
        <v>0</v>
      </c>
      <c r="F1155" s="1">
        <v>0</v>
      </c>
      <c r="G1155" s="2">
        <f t="shared" si="22"/>
        <v>21805.079839999999</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2757.27</v>
      </c>
      <c r="D1156" s="1">
        <f>BILANCA!E179</f>
        <v>1923.29</v>
      </c>
      <c r="E1156" s="1">
        <v>0</v>
      </c>
      <c r="F1156" s="1">
        <v>0</v>
      </c>
      <c r="G1156" s="2">
        <f t="shared" si="22"/>
        <v>1142.46605</v>
      </c>
      <c r="H1156" s="2">
        <f t="shared" si="23"/>
        <v>0.55999999999994543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90.06</v>
      </c>
      <c r="D1157" s="1">
        <f>BILANCA!E180</f>
        <v>136.11000000000001</v>
      </c>
      <c r="E1157" s="1">
        <v>0</v>
      </c>
      <c r="F1157" s="1">
        <v>0</v>
      </c>
      <c r="G1157" s="2">
        <f t="shared" si="22"/>
        <v>63.036720000000003</v>
      </c>
      <c r="H1157" s="2">
        <f t="shared" si="23"/>
        <v>0.17000000000001592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90.06</v>
      </c>
      <c r="D1160" s="1">
        <f>BILANCA!E183</f>
        <v>136.11000000000001</v>
      </c>
      <c r="E1160" s="1">
        <v>0</v>
      </c>
      <c r="F1160" s="1">
        <v>0</v>
      </c>
      <c r="G1160" s="2">
        <f t="shared" si="22"/>
        <v>64.123559999999998</v>
      </c>
      <c r="H1160" s="2">
        <f t="shared" si="23"/>
        <v>0.17000000000001592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102.73</v>
      </c>
      <c r="D1165" s="1">
        <f>BILANCA!E188</f>
        <v>0</v>
      </c>
      <c r="E1165" s="1">
        <v>0</v>
      </c>
      <c r="F1165" s="1">
        <v>0</v>
      </c>
      <c r="G1165" s="2">
        <f t="shared" si="22"/>
        <v>18.696860000000001</v>
      </c>
      <c r="H1165" s="2">
        <f t="shared" si="23"/>
        <v>0.26999999999999602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827.77</v>
      </c>
      <c r="D1211" s="1">
        <f>BILANCA!E234</f>
        <v>270</v>
      </c>
      <c r="E1211" s="1">
        <v>0</v>
      </c>
      <c r="F1211" s="1">
        <v>0</v>
      </c>
      <c r="G1211" s="2">
        <f t="shared" si="22"/>
        <v>311.85156000000001</v>
      </c>
      <c r="H1211" s="2">
        <f t="shared" si="23"/>
        <v>0.23000000000001819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827.77</v>
      </c>
      <c r="D1212" s="1">
        <f>BILANCA!E235</f>
        <v>270</v>
      </c>
      <c r="E1212" s="1">
        <v>0</v>
      </c>
      <c r="F1212" s="1">
        <v>0</v>
      </c>
      <c r="G1212" s="2">
        <f t="shared" si="22"/>
        <v>313.21933000000001</v>
      </c>
      <c r="H1212" s="2">
        <f t="shared" si="23"/>
        <v>0.23000000000001819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144123.41</v>
      </c>
      <c r="D1214" s="1">
        <f>BILANCA!E237</f>
        <v>151135.35999999999</v>
      </c>
      <c r="E1214" s="1">
        <v>0</v>
      </c>
      <c r="F1214" s="1">
        <v>0</v>
      </c>
      <c r="G1214" s="2">
        <f t="shared" si="22"/>
        <v>103117.04403</v>
      </c>
      <c r="H1214" s="2">
        <f t="shared" si="23"/>
        <v>0.76999999998952262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109762.92000000001</v>
      </c>
      <c r="D1215" s="1">
        <f>BILANCA!E238</f>
        <v>118703.36</v>
      </c>
      <c r="E1215" s="1">
        <v>0</v>
      </c>
      <c r="F1215" s="1">
        <v>0</v>
      </c>
      <c r="G1215" s="2">
        <f t="shared" si="22"/>
        <v>80543.356480000002</v>
      </c>
      <c r="H1215" s="2">
        <f t="shared" si="23"/>
        <v>0.43999999998777639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109762.92000000001</v>
      </c>
      <c r="D1216" s="1">
        <f>BILANCA!E239</f>
        <v>118703.36</v>
      </c>
      <c r="E1216" s="1">
        <v>0</v>
      </c>
      <c r="F1216" s="1">
        <v>0</v>
      </c>
      <c r="G1216" s="2">
        <f t="shared" si="22"/>
        <v>80890.52612000001</v>
      </c>
      <c r="H1216" s="2">
        <f t="shared" si="23"/>
        <v>0.43999999998777639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18874.599999999999</v>
      </c>
      <c r="D1217" s="1">
        <f>BILANCA!E240</f>
        <v>18345.78</v>
      </c>
      <c r="E1217" s="1">
        <v>0</v>
      </c>
      <c r="F1217" s="1">
        <v>0</v>
      </c>
      <c r="G1217" s="2">
        <f t="shared" si="22"/>
        <v>13002.48144</v>
      </c>
      <c r="H1217" s="2">
        <f t="shared" si="23"/>
        <v>0.62000000000261934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90888.320000000007</v>
      </c>
      <c r="D1218" s="1">
        <f>BILANCA!E241</f>
        <v>100357.58</v>
      </c>
      <c r="E1218" s="1">
        <v>0</v>
      </c>
      <c r="F1218" s="1">
        <v>0</v>
      </c>
      <c r="G1218" s="2">
        <f t="shared" si="22"/>
        <v>68526.81779999999</v>
      </c>
      <c r="H1218" s="2">
        <f t="shared" si="23"/>
        <v>0.74000000000523869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34360.49</v>
      </c>
      <c r="D1222" s="1">
        <f>BILANCA!E245</f>
        <v>32432</v>
      </c>
      <c r="E1222" s="1">
        <v>0</v>
      </c>
      <c r="F1222" s="1">
        <v>0</v>
      </c>
      <c r="G1222" s="2">
        <f t="shared" si="22"/>
        <v>23714.653109999999</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34360.49</v>
      </c>
      <c r="D1223" s="1">
        <f>BILANCA!E246</f>
        <v>32432</v>
      </c>
      <c r="E1223" s="1">
        <v>0</v>
      </c>
      <c r="F1223" s="1">
        <v>0</v>
      </c>
      <c r="G1223" s="2">
        <f t="shared" si="22"/>
        <v>23813.8776</v>
      </c>
      <c r="H1223" s="2">
        <f t="shared" si="23"/>
        <v>0.48999999999796273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34360.49</v>
      </c>
      <c r="D1224" s="1">
        <f>BILANCA!E247</f>
        <v>32432</v>
      </c>
      <c r="E1224" s="1">
        <v>0</v>
      </c>
      <c r="F1224" s="1">
        <v>0</v>
      </c>
      <c r="G1224" s="2">
        <f t="shared" si="22"/>
        <v>23913.10209</v>
      </c>
      <c r="H1224" s="2">
        <f t="shared" si="23"/>
        <v>0.48999999999796273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39438</v>
      </c>
      <c r="D1236" s="1">
        <f>BILANCA!E259</f>
        <v>38568</v>
      </c>
      <c r="E1236" s="1">
        <v>0</v>
      </c>
      <c r="F1236" s="1">
        <v>0</v>
      </c>
      <c r="G1236" s="2">
        <f t="shared" si="22"/>
        <v>29493.222000000002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39438</v>
      </c>
      <c r="D1237" s="1">
        <f>BILANCA!E260</f>
        <v>38568</v>
      </c>
      <c r="E1237" s="1">
        <v>0</v>
      </c>
      <c r="F1237" s="1">
        <v>0</v>
      </c>
      <c r="G1237" s="2">
        <f t="shared" si="22"/>
        <v>29609.796000000002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102.73</v>
      </c>
      <c r="D1244" s="1">
        <f>BILANCA!E268</f>
        <v>0</v>
      </c>
      <c r="E1244" s="1">
        <v>0</v>
      </c>
      <c r="F1244" s="1">
        <v>0</v>
      </c>
      <c r="G1244" s="2">
        <f t="shared" si="24"/>
        <v>26.812530000000002</v>
      </c>
      <c r="H1244" s="2">
        <f t="shared" si="23"/>
        <v>0.26999999999999602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398.48</v>
      </c>
      <c r="D1245" s="1">
        <f>BILANCA!E269</f>
        <v>0</v>
      </c>
      <c r="E1245" s="1">
        <v>0</v>
      </c>
      <c r="F1245" s="1">
        <v>0</v>
      </c>
      <c r="G1245" s="2">
        <f t="shared" si="24"/>
        <v>104.40176000000001</v>
      </c>
      <c r="H1245" s="2">
        <f t="shared" si="23"/>
        <v>0.48000000000001819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37454.82</v>
      </c>
      <c r="D1264" s="1">
        <f>BILANCA!E288</f>
        <v>48193.88</v>
      </c>
      <c r="E1264" s="1">
        <v>0</v>
      </c>
      <c r="F1264" s="1">
        <v>0</v>
      </c>
      <c r="G1264" s="2">
        <f t="shared" si="24"/>
        <v>37609.76498</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102.73</v>
      </c>
      <c r="D1278" s="1">
        <f>BILANCA!E302</f>
        <v>0</v>
      </c>
      <c r="E1278" s="1">
        <v>0</v>
      </c>
      <c r="F1278" s="1">
        <v>0</v>
      </c>
      <c r="G1278" s="2">
        <f t="shared" si="24"/>
        <v>30.305350000000001</v>
      </c>
      <c r="H1278" s="2">
        <f t="shared" si="23"/>
        <v>0.26999999999999602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504674.9</v>
      </c>
      <c r="D1401" s="1">
        <f>'RAS-funkcijski'!E107</f>
        <v>643817.18999999994</v>
      </c>
      <c r="E1401" s="1">
        <v>0</v>
      </c>
      <c r="F1401" s="1">
        <v>0</v>
      </c>
      <c r="G1401" s="2">
        <f t="shared" si="24"/>
        <v>184607.85583999997</v>
      </c>
      <c r="H1401" s="2">
        <f t="shared" si="27"/>
        <v>0.28999999992083758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504674.9</v>
      </c>
      <c r="D1403" s="1">
        <f>'RAS-funkcijski'!E109</f>
        <v>643817.18999999994</v>
      </c>
      <c r="E1403" s="1">
        <v>0</v>
      </c>
      <c r="F1403" s="1">
        <v>0</v>
      </c>
      <c r="G1403" s="2">
        <f t="shared" si="24"/>
        <v>188192.47439999998</v>
      </c>
      <c r="H1403" s="2">
        <f t="shared" si="27"/>
        <v>0.28999999992083758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504674.9</v>
      </c>
      <c r="D1435" s="13">
        <f>'RAS-funkcijski'!E141</f>
        <v>643817.18999999994</v>
      </c>
      <c r="E1435" s="13">
        <v>0</v>
      </c>
      <c r="F1435" s="13">
        <v>0</v>
      </c>
      <c r="G1435" s="14">
        <f t="shared" si="24"/>
        <v>245546.37135999999</v>
      </c>
      <c r="H1435" s="14">
        <f t="shared" si="27"/>
        <v>0.28999999992083758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6819.26</v>
      </c>
      <c r="D1436" s="6">
        <f>'P-VRIO'!E5</f>
        <v>0</v>
      </c>
      <c r="E1436" s="6">
        <v>0</v>
      </c>
      <c r="F1436" s="6">
        <v>0</v>
      </c>
      <c r="G1436" s="7">
        <f t="shared" si="24"/>
        <v>6.8192600000000008</v>
      </c>
      <c r="H1436" s="7">
        <f t="shared" si="27"/>
        <v>0.26000000000021828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6819.26</v>
      </c>
      <c r="D1453" s="1">
        <f>'P-VRIO'!E22</f>
        <v>0</v>
      </c>
      <c r="E1453" s="1">
        <v>0</v>
      </c>
      <c r="F1453" s="1">
        <v>0</v>
      </c>
      <c r="G1453" s="2">
        <f t="shared" si="24"/>
        <v>122.74668</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6819.26</v>
      </c>
      <c r="D1454" s="1">
        <f>'P-VRIO'!E23</f>
        <v>0</v>
      </c>
      <c r="E1454" s="1">
        <v>0</v>
      </c>
      <c r="F1454" s="1">
        <v>0</v>
      </c>
      <c r="G1454" s="2">
        <f t="shared" si="24"/>
        <v>129.56594000000001</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6819.26</v>
      </c>
      <c r="D1455" s="1">
        <f>'P-VRIO'!E24</f>
        <v>0</v>
      </c>
      <c r="E1455" s="1">
        <v>0</v>
      </c>
      <c r="F1455" s="1">
        <v>0</v>
      </c>
      <c r="G1455" s="2">
        <f t="shared" si="24"/>
        <v>136.3852</v>
      </c>
      <c r="H1455" s="2">
        <f t="shared" si="27"/>
        <v>0.26000000000021828</v>
      </c>
      <c r="I1455" s="10">
        <f t="shared" ref="I1455:I1460" si="30">G1455*H1455</f>
        <v>35.460152000029773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37454.82</v>
      </c>
      <c r="D1480" s="6"/>
      <c r="E1480" s="6">
        <v>0</v>
      </c>
      <c r="F1480" s="6">
        <v>0</v>
      </c>
      <c r="G1480" s="7">
        <f t="shared" ref="G1480:G1580" si="34">B1480/1000*C1480</f>
        <v>37.454819999999998</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610858.66</v>
      </c>
      <c r="D1481" s="1">
        <v>0</v>
      </c>
      <c r="E1481" s="1">
        <v>0</v>
      </c>
      <c r="F1481" s="1">
        <v>0</v>
      </c>
      <c r="G1481" s="2">
        <f t="shared" si="34"/>
        <v>1221.7173200000002</v>
      </c>
      <c r="H1481" s="2">
        <f t="shared" si="35"/>
        <v>0.33999999996740371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610858.66</v>
      </c>
      <c r="D1483" s="1">
        <v>0</v>
      </c>
      <c r="E1483" s="1">
        <v>0</v>
      </c>
      <c r="F1483" s="1">
        <v>0</v>
      </c>
      <c r="G1483" s="2">
        <f t="shared" si="34"/>
        <v>2443.4346400000004</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514245.65</v>
      </c>
      <c r="D1484" s="1">
        <v>0</v>
      </c>
      <c r="E1484" s="1">
        <v>0</v>
      </c>
      <c r="F1484" s="1">
        <v>0</v>
      </c>
      <c r="G1484" s="2">
        <f t="shared" si="34"/>
        <v>2571.2282500000001</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95388.65</v>
      </c>
      <c r="D1485" s="1">
        <v>0</v>
      </c>
      <c r="E1485" s="1">
        <v>0</v>
      </c>
      <c r="F1485" s="1">
        <v>0</v>
      </c>
      <c r="G1485" s="2">
        <f t="shared" si="34"/>
        <v>572.33190000000002</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982.44</v>
      </c>
      <c r="D1486" s="1">
        <v>0</v>
      </c>
      <c r="E1486" s="1">
        <v>0</v>
      </c>
      <c r="F1486" s="1">
        <v>0</v>
      </c>
      <c r="G1486" s="2">
        <f t="shared" si="34"/>
        <v>6.8770800000000003</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241.92</v>
      </c>
      <c r="D1491" s="1">
        <v>0</v>
      </c>
      <c r="E1491" s="1">
        <v>0</v>
      </c>
      <c r="F1491" s="1">
        <v>0</v>
      </c>
      <c r="G1491" s="2">
        <f t="shared" si="34"/>
        <v>2.9030399999999998</v>
      </c>
      <c r="H1491" s="2">
        <f t="shared" si="35"/>
        <v>8.0000000000012506E-2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600119.60000000009</v>
      </c>
      <c r="D1499" s="1">
        <v>0</v>
      </c>
      <c r="E1499" s="1">
        <v>0</v>
      </c>
      <c r="F1499" s="1">
        <v>0</v>
      </c>
      <c r="G1499" s="2">
        <f t="shared" si="34"/>
        <v>12002.392000000002</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600119.60000000009</v>
      </c>
      <c r="D1501" s="1">
        <v>0</v>
      </c>
      <c r="E1501" s="1">
        <v>0</v>
      </c>
      <c r="F1501" s="1">
        <v>0</v>
      </c>
      <c r="G1501" s="2">
        <f t="shared" si="34"/>
        <v>13202.631200000002</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502615.93</v>
      </c>
      <c r="D1502" s="1">
        <v>0</v>
      </c>
      <c r="E1502" s="1">
        <v>0</v>
      </c>
      <c r="F1502" s="1">
        <v>0</v>
      </c>
      <c r="G1502" s="2">
        <f t="shared" si="34"/>
        <v>11560.16639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96222.63</v>
      </c>
      <c r="D1503" s="1">
        <v>0</v>
      </c>
      <c r="E1503" s="1">
        <v>0</v>
      </c>
      <c r="F1503" s="1">
        <v>0</v>
      </c>
      <c r="G1503" s="2">
        <f t="shared" si="34"/>
        <v>2309.34312</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936.39</v>
      </c>
      <c r="D1504" s="1">
        <v>0</v>
      </c>
      <c r="E1504" s="1">
        <v>0</v>
      </c>
      <c r="F1504" s="1">
        <v>0</v>
      </c>
      <c r="G1504" s="2">
        <f t="shared" si="34"/>
        <v>23.409750000000003</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344.65</v>
      </c>
      <c r="D1509" s="1">
        <v>0</v>
      </c>
      <c r="E1509" s="1">
        <v>0</v>
      </c>
      <c r="F1509" s="1">
        <v>0</v>
      </c>
      <c r="G1509" s="2">
        <f t="shared" si="34"/>
        <v>10.339499999999999</v>
      </c>
      <c r="H1509" s="2">
        <f t="shared" si="35"/>
        <v>0.35000000000002274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48193.879999999888</v>
      </c>
      <c r="D1517" s="1">
        <v>0</v>
      </c>
      <c r="E1517" s="1">
        <v>0</v>
      </c>
      <c r="F1517" s="1">
        <v>0</v>
      </c>
      <c r="G1517" s="2">
        <f t="shared" si="34"/>
        <v>1831.3674399999957</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48193.88</v>
      </c>
      <c r="D1576" s="1">
        <v>0</v>
      </c>
      <c r="E1576" s="1">
        <v>0</v>
      </c>
      <c r="F1576" s="1">
        <v>0</v>
      </c>
      <c r="G1576" s="2">
        <f t="shared" si="34"/>
        <v>4674.8063599999996</v>
      </c>
      <c r="H1576" s="2">
        <f t="shared" si="35"/>
        <v>0.12000000000261934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48193.88</v>
      </c>
      <c r="D1578" s="1">
        <v>0</v>
      </c>
      <c r="E1578" s="1">
        <v>0</v>
      </c>
      <c r="F1578" s="1">
        <v>0</v>
      </c>
      <c r="G1578" s="2">
        <f t="shared" si="34"/>
        <v>4771.1941200000001</v>
      </c>
      <c r="H1578" s="2">
        <f t="shared" si="35"/>
        <v>0.12000000000261934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1020</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506738.86</v>
      </c>
      <c r="I16" s="170">
        <f>'PR-RAS'!E6</f>
        <v>641888.69999999995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490648.02999999997</v>
      </c>
      <c r="I17" s="170">
        <f>'PR-RAS'!E151</f>
        <v>623055.02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34360.49000000002</v>
      </c>
      <c r="I18" s="170">
        <f>'PR-RAS'!E645</f>
        <v>32431.999999999891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22383.61</v>
      </c>
      <c r="I20" s="173">
        <f>BILANCA!E7</f>
        <v>31324.050000000003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160022.38999999998</v>
      </c>
      <c r="I21" s="175">
        <f>BILANCA!E68</f>
        <v>168275.19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38282.589999999997</v>
      </c>
      <c r="I22" s="175">
        <f>BILANCA!E176</f>
        <v>48463.880000000005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144123.41</v>
      </c>
      <c r="I23" s="177">
        <f>BILANCA!E237</f>
        <v>151135.35999999999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504674.9</v>
      </c>
      <c r="I28" s="179">
        <f>'RAS-funkcijski'!E141</f>
        <v>643817.18999999994</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6819.26</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6819.26</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37454.82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48193.879999999888</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48193.88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506738.86</v>
      </c>
      <c r="E6" s="51">
        <f>E7+E44+E50+E82+E106+E124+E133+E139</f>
        <v>641888.69999999995</v>
      </c>
      <c r="F6" s="52">
        <f t="shared" ref="F6:F131" si="0">IF(D6&lt;&gt;0,IF(E6/D6&gt;=100,"&gt;&gt;100",E6/D6*100),"-")</f>
        <v>126.67051032952159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24650.400000000001</v>
      </c>
      <c r="E50" s="51">
        <f>E51+E54+E59+E62+E65+E68+E71+E74+E77</f>
        <v>35458.119999999995</v>
      </c>
      <c r="F50" s="52">
        <f t="shared" si="0"/>
        <v>143.84399441794045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15350.4</v>
      </c>
      <c r="E62" s="51">
        <f t="shared" si="13"/>
        <v>24408.12</v>
      </c>
      <c r="F62" s="52">
        <f t="shared" si="0"/>
        <v>159.00641025641025</v>
      </c>
    </row>
    <row r="63" spans="1:6" ht="12.75" customHeight="1" x14ac:dyDescent="0.2">
      <c r="A63" s="53">
        <v>6341</v>
      </c>
      <c r="B63" s="85" t="s">
        <v>172</v>
      </c>
      <c r="C63" s="50" t="s">
        <v>173</v>
      </c>
      <c r="D63" s="242">
        <v>15350.4</v>
      </c>
      <c r="E63" s="242">
        <v>24408.12</v>
      </c>
      <c r="F63" s="52">
        <f t="shared" si="0"/>
        <v>159.00641025641025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9300</v>
      </c>
      <c r="E68" s="51">
        <f t="shared" si="15"/>
        <v>11050</v>
      </c>
      <c r="F68" s="52">
        <f t="shared" si="0"/>
        <v>118.81720430107528</v>
      </c>
    </row>
    <row r="69" spans="1:6" ht="12.75" customHeight="1" x14ac:dyDescent="0.2">
      <c r="A69" s="53" t="s">
        <v>184</v>
      </c>
      <c r="B69" s="85" t="s">
        <v>185</v>
      </c>
      <c r="C69" s="50" t="s">
        <v>184</v>
      </c>
      <c r="D69" s="242">
        <v>9300</v>
      </c>
      <c r="E69" s="242">
        <v>11050</v>
      </c>
      <c r="F69" s="52">
        <f t="shared" si="0"/>
        <v>118.81720430107528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10.440000000000001</v>
      </c>
      <c r="E82" s="51">
        <f t="shared" si="19"/>
        <v>0.9</v>
      </c>
      <c r="F82" s="52">
        <f t="shared" si="0"/>
        <v>8.6206896551724128</v>
      </c>
    </row>
    <row r="83" spans="1:6" ht="12.75" customHeight="1" x14ac:dyDescent="0.2">
      <c r="A83" s="53">
        <v>641</v>
      </c>
      <c r="B83" s="85" t="s">
        <v>212</v>
      </c>
      <c r="C83" s="50" t="s">
        <v>213</v>
      </c>
      <c r="D83" s="51">
        <f t="shared" ref="D83:E83" si="20">SUM(D84:D90)</f>
        <v>10.440000000000001</v>
      </c>
      <c r="E83" s="51">
        <f t="shared" si="20"/>
        <v>0.9</v>
      </c>
      <c r="F83" s="52">
        <f t="shared" si="0"/>
        <v>8.6206896551724128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0.89</v>
      </c>
      <c r="E85" s="242">
        <v>0.9</v>
      </c>
      <c r="F85" s="52">
        <f t="shared" si="0"/>
        <v>101.12359550561798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9.5500000000000007</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7579.39</v>
      </c>
      <c r="E124" s="51">
        <f t="shared" si="27"/>
        <v>17267.79</v>
      </c>
      <c r="F124" s="52">
        <f t="shared" si="0"/>
        <v>227.82559018601759</v>
      </c>
    </row>
    <row r="125" spans="1:6" ht="12.75" customHeight="1" x14ac:dyDescent="0.2">
      <c r="A125" s="53">
        <v>661</v>
      </c>
      <c r="B125" s="86" t="s">
        <v>296</v>
      </c>
      <c r="C125" s="50" t="s">
        <v>297</v>
      </c>
      <c r="D125" s="51">
        <f t="shared" ref="D125:E125" si="28">SUM(D126:D127)</f>
        <v>7579.39</v>
      </c>
      <c r="E125" s="51">
        <f t="shared" si="28"/>
        <v>17267.79</v>
      </c>
      <c r="F125" s="52">
        <f t="shared" si="0"/>
        <v>227.82559018601759</v>
      </c>
    </row>
    <row r="126" spans="1:6" ht="12.75" customHeight="1" x14ac:dyDescent="0.2">
      <c r="A126" s="53">
        <v>6614</v>
      </c>
      <c r="B126" s="86" t="s">
        <v>298</v>
      </c>
      <c r="C126" s="50" t="s">
        <v>299</v>
      </c>
      <c r="D126" s="242">
        <v>1197.79</v>
      </c>
      <c r="E126" s="242">
        <v>1483.5</v>
      </c>
      <c r="F126" s="52">
        <f t="shared" si="0"/>
        <v>123.85309611868524</v>
      </c>
    </row>
    <row r="127" spans="1:6" ht="12.75" customHeight="1" x14ac:dyDescent="0.2">
      <c r="A127" s="53">
        <v>6615</v>
      </c>
      <c r="B127" s="86" t="s">
        <v>300</v>
      </c>
      <c r="C127" s="50" t="s">
        <v>301</v>
      </c>
      <c r="D127" s="242">
        <v>6381.6</v>
      </c>
      <c r="E127" s="242">
        <v>15784.29</v>
      </c>
      <c r="F127" s="52">
        <f t="shared" si="0"/>
        <v>247.3406355772847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474498.63</v>
      </c>
      <c r="E133" s="51">
        <f t="shared" si="30"/>
        <v>589161.89</v>
      </c>
      <c r="F133" s="52">
        <f t="shared" ref="F133:F223" si="31">IF(D133&lt;&gt;0,IF(E133/D133&gt;=100,"&gt;&gt;100",E133/D133*100),"-")</f>
        <v>124.16514037142741</v>
      </c>
    </row>
    <row r="134" spans="1:6" ht="24" x14ac:dyDescent="0.2">
      <c r="A134" s="53">
        <v>671</v>
      </c>
      <c r="B134" s="232" t="s">
        <v>314</v>
      </c>
      <c r="C134" s="50" t="s">
        <v>315</v>
      </c>
      <c r="D134" s="51">
        <f t="shared" ref="D134:E134" si="32">SUM(D135:D137)</f>
        <v>474498.63</v>
      </c>
      <c r="E134" s="51">
        <f t="shared" si="32"/>
        <v>589161.89</v>
      </c>
      <c r="F134" s="52">
        <f t="shared" si="31"/>
        <v>124.16514037142741</v>
      </c>
    </row>
    <row r="135" spans="1:6" ht="12.75" customHeight="1" x14ac:dyDescent="0.2">
      <c r="A135" s="53">
        <v>6711</v>
      </c>
      <c r="B135" s="85" t="s">
        <v>316</v>
      </c>
      <c r="C135" s="50" t="s">
        <v>317</v>
      </c>
      <c r="D135" s="242">
        <v>474498.63</v>
      </c>
      <c r="E135" s="242">
        <v>572591.89</v>
      </c>
      <c r="F135" s="52">
        <f t="shared" si="31"/>
        <v>120.67303334469059</v>
      </c>
    </row>
    <row r="136" spans="1:6" ht="24" x14ac:dyDescent="0.2">
      <c r="A136" s="53">
        <v>6712</v>
      </c>
      <c r="B136" s="232" t="s">
        <v>318</v>
      </c>
      <c r="C136" s="50" t="s">
        <v>319</v>
      </c>
      <c r="D136" s="242">
        <v>0</v>
      </c>
      <c r="E136" s="242">
        <v>16570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490648.02999999997</v>
      </c>
      <c r="E151" s="51">
        <f t="shared" si="35"/>
        <v>623055.02</v>
      </c>
      <c r="F151" s="52">
        <f t="shared" si="31"/>
        <v>126.98614524142695</v>
      </c>
    </row>
    <row r="152" spans="1:6" ht="12.75" customHeight="1" x14ac:dyDescent="0.2">
      <c r="A152" s="53">
        <v>31</v>
      </c>
      <c r="B152" s="85" t="s">
        <v>349</v>
      </c>
      <c r="C152" s="50" t="s">
        <v>350</v>
      </c>
      <c r="D152" s="51">
        <f t="shared" ref="D152:E152" si="36">D153+D158+D159</f>
        <v>397259.22</v>
      </c>
      <c r="E152" s="51">
        <f t="shared" si="36"/>
        <v>514245.65</v>
      </c>
      <c r="F152" s="52">
        <f t="shared" si="31"/>
        <v>129.44838637099477</v>
      </c>
    </row>
    <row r="153" spans="1:6" ht="12.75" customHeight="1" x14ac:dyDescent="0.2">
      <c r="A153" s="53">
        <v>311</v>
      </c>
      <c r="B153" s="85" t="s">
        <v>351</v>
      </c>
      <c r="C153" s="50" t="s">
        <v>352</v>
      </c>
      <c r="D153" s="51">
        <f t="shared" ref="D153:E153" si="37">SUM(D154:D157)</f>
        <v>331313.8</v>
      </c>
      <c r="E153" s="51">
        <f t="shared" si="37"/>
        <v>423045.85</v>
      </c>
      <c r="F153" s="52">
        <f t="shared" si="31"/>
        <v>127.68736164928838</v>
      </c>
    </row>
    <row r="154" spans="1:6" ht="12.75" customHeight="1" x14ac:dyDescent="0.2">
      <c r="A154" s="53">
        <v>3111</v>
      </c>
      <c r="B154" s="85" t="s">
        <v>353</v>
      </c>
      <c r="C154" s="50" t="s">
        <v>354</v>
      </c>
      <c r="D154" s="242">
        <v>330044.77</v>
      </c>
      <c r="E154" s="242">
        <v>421714.05</v>
      </c>
      <c r="F154" s="52">
        <f t="shared" si="31"/>
        <v>127.7748015822217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1162.22</v>
      </c>
      <c r="E156" s="242">
        <v>1310.08</v>
      </c>
      <c r="F156" s="52">
        <f t="shared" si="31"/>
        <v>112.72220405775153</v>
      </c>
    </row>
    <row r="157" spans="1:6" ht="12.75" customHeight="1" x14ac:dyDescent="0.2">
      <c r="A157" s="53">
        <v>3114</v>
      </c>
      <c r="B157" s="85" t="s">
        <v>359</v>
      </c>
      <c r="C157" s="50" t="s">
        <v>360</v>
      </c>
      <c r="D157" s="242">
        <v>106.81</v>
      </c>
      <c r="E157" s="242">
        <v>21.72</v>
      </c>
      <c r="F157" s="52">
        <f t="shared" si="31"/>
        <v>20.335174609118994</v>
      </c>
    </row>
    <row r="158" spans="1:6" ht="12.75" customHeight="1" x14ac:dyDescent="0.2">
      <c r="A158" s="53">
        <v>312</v>
      </c>
      <c r="B158" s="85" t="s">
        <v>361</v>
      </c>
      <c r="C158" s="50" t="s">
        <v>362</v>
      </c>
      <c r="D158" s="242">
        <v>12199.58</v>
      </c>
      <c r="E158" s="242">
        <v>24365.34</v>
      </c>
      <c r="F158" s="52">
        <f t="shared" si="31"/>
        <v>199.72277734151504</v>
      </c>
    </row>
    <row r="159" spans="1:6" ht="12.75" customHeight="1" x14ac:dyDescent="0.2">
      <c r="A159" s="53">
        <v>313</v>
      </c>
      <c r="B159" s="85" t="s">
        <v>363</v>
      </c>
      <c r="C159" s="50" t="s">
        <v>364</v>
      </c>
      <c r="D159" s="51">
        <f t="shared" ref="D159:E159" si="38">SUM(D160:D162)</f>
        <v>53745.84</v>
      </c>
      <c r="E159" s="51">
        <f t="shared" si="38"/>
        <v>66834.460000000006</v>
      </c>
      <c r="F159" s="52">
        <f t="shared" si="31"/>
        <v>124.35280572412677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53745.84</v>
      </c>
      <c r="E161" s="242">
        <v>66834.460000000006</v>
      </c>
      <c r="F161" s="52">
        <f t="shared" si="31"/>
        <v>124.35280572412677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91925.64</v>
      </c>
      <c r="E163" s="51">
        <f t="shared" si="39"/>
        <v>107816.05</v>
      </c>
      <c r="F163" s="52">
        <f t="shared" si="31"/>
        <v>117.28615650649807</v>
      </c>
    </row>
    <row r="164" spans="1:6" ht="12.75" customHeight="1" x14ac:dyDescent="0.2">
      <c r="A164" s="53">
        <v>321</v>
      </c>
      <c r="B164" s="85" t="s">
        <v>372</v>
      </c>
      <c r="C164" s="50" t="s">
        <v>373</v>
      </c>
      <c r="D164" s="51">
        <f t="shared" ref="D164:E164" si="40">SUM(D165:D168)</f>
        <v>12580.619999999999</v>
      </c>
      <c r="E164" s="51">
        <f t="shared" si="40"/>
        <v>13445.55</v>
      </c>
      <c r="F164" s="52">
        <f t="shared" si="31"/>
        <v>106.87509836558135</v>
      </c>
    </row>
    <row r="165" spans="1:6" ht="12.75" customHeight="1" x14ac:dyDescent="0.2">
      <c r="A165" s="53">
        <v>3211</v>
      </c>
      <c r="B165" s="85" t="s">
        <v>374</v>
      </c>
      <c r="C165" s="50" t="s">
        <v>375</v>
      </c>
      <c r="D165" s="242">
        <v>3527.47</v>
      </c>
      <c r="E165" s="242">
        <v>4257.34</v>
      </c>
      <c r="F165" s="52">
        <f t="shared" si="31"/>
        <v>120.69103351693991</v>
      </c>
    </row>
    <row r="166" spans="1:6" ht="12.75" customHeight="1" x14ac:dyDescent="0.2">
      <c r="A166" s="53">
        <v>3212</v>
      </c>
      <c r="B166" s="85" t="s">
        <v>376</v>
      </c>
      <c r="C166" s="50" t="s">
        <v>377</v>
      </c>
      <c r="D166" s="242">
        <v>8506.15</v>
      </c>
      <c r="E166" s="242">
        <v>8158.21</v>
      </c>
      <c r="F166" s="52">
        <f t="shared" si="31"/>
        <v>95.909547797769861</v>
      </c>
    </row>
    <row r="167" spans="1:6" ht="12.75" customHeight="1" x14ac:dyDescent="0.2">
      <c r="A167" s="53">
        <v>3213</v>
      </c>
      <c r="B167" s="85" t="s">
        <v>378</v>
      </c>
      <c r="C167" s="50" t="s">
        <v>379</v>
      </c>
      <c r="D167" s="242">
        <v>500</v>
      </c>
      <c r="E167" s="242">
        <v>1030</v>
      </c>
      <c r="F167" s="52">
        <f t="shared" si="31"/>
        <v>206</v>
      </c>
    </row>
    <row r="168" spans="1:6" ht="12.75" customHeight="1" x14ac:dyDescent="0.2">
      <c r="A168" s="53">
        <v>3214</v>
      </c>
      <c r="B168" s="85" t="s">
        <v>380</v>
      </c>
      <c r="C168" s="50" t="s">
        <v>381</v>
      </c>
      <c r="D168" s="242">
        <v>47</v>
      </c>
      <c r="E168" s="242">
        <v>0</v>
      </c>
      <c r="F168" s="52">
        <f t="shared" si="31"/>
        <v>0</v>
      </c>
    </row>
    <row r="169" spans="1:6" ht="12.75" customHeight="1" x14ac:dyDescent="0.2">
      <c r="A169" s="53">
        <v>322</v>
      </c>
      <c r="B169" s="85" t="s">
        <v>382</v>
      </c>
      <c r="C169" s="50" t="s">
        <v>383</v>
      </c>
      <c r="D169" s="51">
        <f t="shared" ref="D169:E169" si="41">SUM(D170:D176)</f>
        <v>10337.42</v>
      </c>
      <c r="E169" s="51">
        <f t="shared" si="41"/>
        <v>9457.5</v>
      </c>
      <c r="F169" s="52">
        <f t="shared" si="31"/>
        <v>91.48801151544582</v>
      </c>
    </row>
    <row r="170" spans="1:6" ht="12.75" customHeight="1" x14ac:dyDescent="0.2">
      <c r="A170" s="53">
        <v>3221</v>
      </c>
      <c r="B170" s="85" t="s">
        <v>384</v>
      </c>
      <c r="C170" s="50" t="s">
        <v>385</v>
      </c>
      <c r="D170" s="242">
        <v>5226.1000000000004</v>
      </c>
      <c r="E170" s="242">
        <v>5297.08</v>
      </c>
      <c r="F170" s="52">
        <f t="shared" si="31"/>
        <v>101.35818296626546</v>
      </c>
    </row>
    <row r="171" spans="1:6" ht="12.75" customHeight="1" x14ac:dyDescent="0.2">
      <c r="A171" s="53">
        <v>3222</v>
      </c>
      <c r="B171" s="85" t="s">
        <v>386</v>
      </c>
      <c r="C171" s="50" t="s">
        <v>387</v>
      </c>
      <c r="D171" s="242">
        <v>50.05</v>
      </c>
      <c r="E171" s="242">
        <v>0</v>
      </c>
      <c r="F171" s="52">
        <f t="shared" si="31"/>
        <v>0</v>
      </c>
    </row>
    <row r="172" spans="1:6" ht="12.75" customHeight="1" x14ac:dyDescent="0.2">
      <c r="A172" s="53">
        <v>3223</v>
      </c>
      <c r="B172" s="85" t="s">
        <v>388</v>
      </c>
      <c r="C172" s="50" t="s">
        <v>389</v>
      </c>
      <c r="D172" s="242">
        <v>3152.12</v>
      </c>
      <c r="E172" s="242">
        <v>2855.85</v>
      </c>
      <c r="F172" s="52">
        <f t="shared" si="31"/>
        <v>90.600928898645989</v>
      </c>
    </row>
    <row r="173" spans="1:6" ht="12.75" customHeight="1" x14ac:dyDescent="0.2">
      <c r="A173" s="53">
        <v>3224</v>
      </c>
      <c r="B173" s="85" t="s">
        <v>390</v>
      </c>
      <c r="C173" s="50" t="s">
        <v>391</v>
      </c>
      <c r="D173" s="242">
        <v>14.98</v>
      </c>
      <c r="E173" s="242">
        <v>0</v>
      </c>
      <c r="F173" s="52">
        <f t="shared" si="31"/>
        <v>0</v>
      </c>
    </row>
    <row r="174" spans="1:6" ht="12.75" customHeight="1" x14ac:dyDescent="0.2">
      <c r="A174" s="53">
        <v>3225</v>
      </c>
      <c r="B174" s="85" t="s">
        <v>392</v>
      </c>
      <c r="C174" s="50" t="s">
        <v>393</v>
      </c>
      <c r="D174" s="242">
        <v>1894.17</v>
      </c>
      <c r="E174" s="242">
        <v>1304.57</v>
      </c>
      <c r="F174" s="52">
        <f t="shared" si="31"/>
        <v>68.872910034474202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60286.909999999996</v>
      </c>
      <c r="E177" s="51">
        <f t="shared" si="42"/>
        <v>75432.11</v>
      </c>
      <c r="F177" s="52">
        <f t="shared" si="31"/>
        <v>125.12187139795357</v>
      </c>
    </row>
    <row r="178" spans="1:6" ht="12.75" customHeight="1" x14ac:dyDescent="0.2">
      <c r="A178" s="53">
        <v>3231</v>
      </c>
      <c r="B178" s="85" t="s">
        <v>400</v>
      </c>
      <c r="C178" s="50" t="s">
        <v>401</v>
      </c>
      <c r="D178" s="242">
        <v>4204.49</v>
      </c>
      <c r="E178" s="242">
        <v>3891.59</v>
      </c>
      <c r="F178" s="52">
        <f t="shared" si="31"/>
        <v>92.557955899526462</v>
      </c>
    </row>
    <row r="179" spans="1:6" ht="12.75" customHeight="1" x14ac:dyDescent="0.2">
      <c r="A179" s="53">
        <v>3232</v>
      </c>
      <c r="B179" s="85" t="s">
        <v>402</v>
      </c>
      <c r="C179" s="50" t="s">
        <v>403</v>
      </c>
      <c r="D179" s="242">
        <v>6569.23</v>
      </c>
      <c r="E179" s="242">
        <v>6849.36</v>
      </c>
      <c r="F179" s="52">
        <f t="shared" si="31"/>
        <v>104.26427450401341</v>
      </c>
    </row>
    <row r="180" spans="1:6" ht="12.75" customHeight="1" x14ac:dyDescent="0.2">
      <c r="A180" s="53">
        <v>3233</v>
      </c>
      <c r="B180" s="85" t="s">
        <v>404</v>
      </c>
      <c r="C180" s="50" t="s">
        <v>405</v>
      </c>
      <c r="D180" s="242">
        <v>1759.16</v>
      </c>
      <c r="E180" s="242">
        <v>2313.92</v>
      </c>
      <c r="F180" s="52">
        <f t="shared" si="31"/>
        <v>131.53550558220971</v>
      </c>
    </row>
    <row r="181" spans="1:6" ht="12.75" customHeight="1" x14ac:dyDescent="0.2">
      <c r="A181" s="53">
        <v>3234</v>
      </c>
      <c r="B181" s="85" t="s">
        <v>406</v>
      </c>
      <c r="C181" s="50" t="s">
        <v>407</v>
      </c>
      <c r="D181" s="242">
        <v>4278.47</v>
      </c>
      <c r="E181" s="242">
        <v>8413.73</v>
      </c>
      <c r="F181" s="52">
        <f t="shared" si="31"/>
        <v>196.65277540803135</v>
      </c>
    </row>
    <row r="182" spans="1:6" ht="12.75" customHeight="1" x14ac:dyDescent="0.2">
      <c r="A182" s="53">
        <v>3235</v>
      </c>
      <c r="B182" s="85" t="s">
        <v>408</v>
      </c>
      <c r="C182" s="50" t="s">
        <v>409</v>
      </c>
      <c r="D182" s="242">
        <v>1778.78</v>
      </c>
      <c r="E182" s="242">
        <v>1628.75</v>
      </c>
      <c r="F182" s="52">
        <f t="shared" si="31"/>
        <v>91.565567411371845</v>
      </c>
    </row>
    <row r="183" spans="1:6" ht="12.75" customHeight="1" x14ac:dyDescent="0.2">
      <c r="A183" s="53">
        <v>3236</v>
      </c>
      <c r="B183" s="85" t="s">
        <v>410</v>
      </c>
      <c r="C183" s="50" t="s">
        <v>411</v>
      </c>
      <c r="D183" s="242">
        <v>2743.36</v>
      </c>
      <c r="E183" s="242">
        <v>3069</v>
      </c>
      <c r="F183" s="52">
        <f t="shared" si="31"/>
        <v>111.87011547882888</v>
      </c>
    </row>
    <row r="184" spans="1:6" ht="12.75" customHeight="1" x14ac:dyDescent="0.2">
      <c r="A184" s="53">
        <v>3237</v>
      </c>
      <c r="B184" s="85" t="s">
        <v>412</v>
      </c>
      <c r="C184" s="50" t="s">
        <v>413</v>
      </c>
      <c r="D184" s="242">
        <v>25679.39</v>
      </c>
      <c r="E184" s="242">
        <v>33817.800000000003</v>
      </c>
      <c r="F184" s="52">
        <f t="shared" si="31"/>
        <v>131.69238054330731</v>
      </c>
    </row>
    <row r="185" spans="1:6" ht="12.75" customHeight="1" x14ac:dyDescent="0.2">
      <c r="A185" s="53">
        <v>3238</v>
      </c>
      <c r="B185" s="85" t="s">
        <v>414</v>
      </c>
      <c r="C185" s="50" t="s">
        <v>415</v>
      </c>
      <c r="D185" s="242">
        <v>3902.72</v>
      </c>
      <c r="E185" s="242">
        <v>3689.74</v>
      </c>
      <c r="F185" s="52">
        <f t="shared" si="31"/>
        <v>94.542780419809773</v>
      </c>
    </row>
    <row r="186" spans="1:6" ht="12.75" customHeight="1" x14ac:dyDescent="0.2">
      <c r="A186" s="53">
        <v>3239</v>
      </c>
      <c r="B186" s="85" t="s">
        <v>416</v>
      </c>
      <c r="C186" s="50" t="s">
        <v>417</v>
      </c>
      <c r="D186" s="242">
        <v>9371.31</v>
      </c>
      <c r="E186" s="242">
        <v>11758.22</v>
      </c>
      <c r="F186" s="52">
        <f t="shared" si="31"/>
        <v>125.47039848217591</v>
      </c>
    </row>
    <row r="187" spans="1:6" ht="12.75" customHeight="1" x14ac:dyDescent="0.2">
      <c r="A187" s="53">
        <v>324</v>
      </c>
      <c r="B187" s="85" t="s">
        <v>418</v>
      </c>
      <c r="C187" s="50" t="s">
        <v>419</v>
      </c>
      <c r="D187" s="242">
        <v>7680.97</v>
      </c>
      <c r="E187" s="242">
        <v>9047.36</v>
      </c>
      <c r="F187" s="52">
        <f t="shared" si="31"/>
        <v>117.78928963399153</v>
      </c>
    </row>
    <row r="188" spans="1:6" ht="12.75" customHeight="1" x14ac:dyDescent="0.2">
      <c r="A188" s="53">
        <v>329</v>
      </c>
      <c r="B188" s="85" t="s">
        <v>420</v>
      </c>
      <c r="C188" s="50" t="s">
        <v>421</v>
      </c>
      <c r="D188" s="51">
        <f t="shared" ref="D188:E188" si="43">SUM(D189:D195)</f>
        <v>1039.72</v>
      </c>
      <c r="E188" s="51">
        <f t="shared" si="43"/>
        <v>433.53000000000003</v>
      </c>
      <c r="F188" s="52">
        <f t="shared" si="31"/>
        <v>41.696802985419154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531.54</v>
      </c>
      <c r="E192" s="242">
        <v>326.54000000000002</v>
      </c>
      <c r="F192" s="52">
        <f t="shared" si="31"/>
        <v>61.432817850020704</v>
      </c>
    </row>
    <row r="193" spans="1:6" ht="12.75" customHeight="1" x14ac:dyDescent="0.2">
      <c r="A193" s="53">
        <v>3295</v>
      </c>
      <c r="B193" s="85" t="s">
        <v>430</v>
      </c>
      <c r="C193" s="50" t="s">
        <v>431</v>
      </c>
      <c r="D193" s="242">
        <v>79.63</v>
      </c>
      <c r="E193" s="242">
        <v>0</v>
      </c>
      <c r="F193" s="52">
        <f t="shared" si="31"/>
        <v>0</v>
      </c>
    </row>
    <row r="194" spans="1:6" ht="12.75" customHeight="1" x14ac:dyDescent="0.2">
      <c r="A194" s="53" t="s">
        <v>432</v>
      </c>
      <c r="B194" s="85" t="s">
        <v>433</v>
      </c>
      <c r="C194" s="50" t="s">
        <v>432</v>
      </c>
      <c r="D194" s="242">
        <v>307.89999999999998</v>
      </c>
      <c r="E194" s="242">
        <v>0</v>
      </c>
      <c r="F194" s="52">
        <f t="shared" si="31"/>
        <v>0</v>
      </c>
    </row>
    <row r="195" spans="1:6" ht="12.75" customHeight="1" x14ac:dyDescent="0.2">
      <c r="A195" s="53">
        <v>3299</v>
      </c>
      <c r="B195" s="85" t="s">
        <v>434</v>
      </c>
      <c r="C195" s="50" t="s">
        <v>435</v>
      </c>
      <c r="D195" s="242">
        <v>120.65</v>
      </c>
      <c r="E195" s="242">
        <v>106.99</v>
      </c>
      <c r="F195" s="52">
        <f t="shared" si="31"/>
        <v>88.677994198093643</v>
      </c>
    </row>
    <row r="196" spans="1:6" ht="12.75" customHeight="1" x14ac:dyDescent="0.2">
      <c r="A196" s="53">
        <v>34</v>
      </c>
      <c r="B196" s="232" t="s">
        <v>436</v>
      </c>
      <c r="C196" s="50" t="s">
        <v>437</v>
      </c>
      <c r="D196" s="51">
        <f t="shared" ref="D196:E196" si="44">D197+D202+D210</f>
        <v>1463.17</v>
      </c>
      <c r="E196" s="51">
        <f t="shared" si="44"/>
        <v>993.32</v>
      </c>
      <c r="F196" s="52">
        <f t="shared" si="31"/>
        <v>67.888215313326555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310">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1463.17</v>
      </c>
      <c r="E210" s="51">
        <f t="shared" si="47"/>
        <v>993.32</v>
      </c>
      <c r="F210" s="52">
        <f t="shared" si="31"/>
        <v>67.888215313326555</v>
      </c>
    </row>
    <row r="211" spans="1:6" ht="12.75" customHeight="1" x14ac:dyDescent="0.2">
      <c r="A211" s="53">
        <v>3431</v>
      </c>
      <c r="B211" s="232" t="s">
        <v>466</v>
      </c>
      <c r="C211" s="50" t="s">
        <v>467</v>
      </c>
      <c r="D211" s="242">
        <v>728.07</v>
      </c>
      <c r="E211" s="242">
        <v>810.73</v>
      </c>
      <c r="F211" s="52">
        <f t="shared" si="31"/>
        <v>111.35330394055516</v>
      </c>
    </row>
    <row r="212" spans="1:6" ht="12.75" customHeight="1" x14ac:dyDescent="0.2">
      <c r="A212" s="53">
        <v>3432</v>
      </c>
      <c r="B212" s="85" t="s">
        <v>468</v>
      </c>
      <c r="C212" s="50" t="s">
        <v>469</v>
      </c>
      <c r="D212" s="242">
        <v>0</v>
      </c>
      <c r="E212" s="242">
        <v>10.85</v>
      </c>
      <c r="F212" s="52" t="str">
        <f t="shared" si="31"/>
        <v>-</v>
      </c>
    </row>
    <row r="213" spans="1:6" ht="12.75" customHeight="1" x14ac:dyDescent="0.2">
      <c r="A213" s="53">
        <v>3433</v>
      </c>
      <c r="B213" s="85" t="s">
        <v>470</v>
      </c>
      <c r="C213" s="50" t="s">
        <v>471</v>
      </c>
      <c r="D213" s="242">
        <v>633</v>
      </c>
      <c r="E213" s="242">
        <v>26.16</v>
      </c>
      <c r="F213" s="52">
        <f t="shared" si="31"/>
        <v>4.1327014218009479</v>
      </c>
    </row>
    <row r="214" spans="1:6" ht="12.75" customHeight="1" x14ac:dyDescent="0.2">
      <c r="A214" s="53">
        <v>3434</v>
      </c>
      <c r="B214" s="85" t="s">
        <v>472</v>
      </c>
      <c r="C214" s="50" t="s">
        <v>473</v>
      </c>
      <c r="D214" s="242">
        <v>102.1</v>
      </c>
      <c r="E214" s="242">
        <v>145.58000000000001</v>
      </c>
      <c r="F214" s="52">
        <f t="shared" si="31"/>
        <v>142.5857002938296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490648.02999999997</v>
      </c>
      <c r="E289" s="51">
        <f t="shared" si="79"/>
        <v>623055.02</v>
      </c>
      <c r="F289" s="52">
        <f t="shared" si="76"/>
        <v>126.98614524142695</v>
      </c>
    </row>
    <row r="290" spans="1:6" ht="12.75" customHeight="1" x14ac:dyDescent="0.2">
      <c r="A290" s="53" t="s">
        <v>609</v>
      </c>
      <c r="B290" s="85" t="s">
        <v>620</v>
      </c>
      <c r="C290" s="50" t="s">
        <v>621</v>
      </c>
      <c r="D290" s="51">
        <f>IF(D6&gt;=D289,D6-D289,0)</f>
        <v>16090.830000000016</v>
      </c>
      <c r="E290" s="51">
        <f>IF(E6&gt;=E289,E6-E289,0)</f>
        <v>18833.679999999935</v>
      </c>
      <c r="F290" s="52">
        <f t="shared" si="76"/>
        <v>117.04604423761805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32296.53</v>
      </c>
      <c r="E292" s="242">
        <v>34360.49</v>
      </c>
      <c r="F292" s="52">
        <f t="shared" si="76"/>
        <v>106.39065559055416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14026.869999999999</v>
      </c>
      <c r="E350" s="51">
        <f t="shared" si="95"/>
        <v>20762.169999999998</v>
      </c>
      <c r="F350" s="52">
        <f t="shared" si="81"/>
        <v>148.01712712814762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14026.869999999999</v>
      </c>
      <c r="E363" s="51">
        <f t="shared" si="99"/>
        <v>20762.169999999998</v>
      </c>
      <c r="F363" s="52">
        <f t="shared" si="81"/>
        <v>148.01712712814762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3493.62</v>
      </c>
      <c r="E369" s="51">
        <f t="shared" si="101"/>
        <v>1529.5</v>
      </c>
      <c r="F369" s="52">
        <f t="shared" si="81"/>
        <v>43.779804329034064</v>
      </c>
    </row>
    <row r="370" spans="1:6" ht="12.75" customHeight="1" x14ac:dyDescent="0.2">
      <c r="A370" s="53">
        <v>4221</v>
      </c>
      <c r="B370" s="85" t="s">
        <v>675</v>
      </c>
      <c r="C370" s="50" t="s">
        <v>767</v>
      </c>
      <c r="D370" s="242">
        <v>3493.62</v>
      </c>
      <c r="E370" s="242">
        <v>1529.5</v>
      </c>
      <c r="F370" s="52">
        <f t="shared" si="81"/>
        <v>43.779804329034064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4639.12</v>
      </c>
      <c r="E383" s="51">
        <f t="shared" si="103"/>
        <v>5312.67</v>
      </c>
      <c r="F383" s="52">
        <f t="shared" si="81"/>
        <v>114.51891738088258</v>
      </c>
    </row>
    <row r="384" spans="1:6" ht="12.75" customHeight="1" x14ac:dyDescent="0.2">
      <c r="A384" s="53">
        <v>4241</v>
      </c>
      <c r="B384" s="85" t="s">
        <v>784</v>
      </c>
      <c r="C384" s="50" t="s">
        <v>785</v>
      </c>
      <c r="D384" s="242">
        <v>4639.12</v>
      </c>
      <c r="E384" s="242">
        <v>5312.67</v>
      </c>
      <c r="F384" s="52">
        <f t="shared" si="81"/>
        <v>114.51891738088258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5894.13</v>
      </c>
      <c r="E391" s="51">
        <f t="shared" si="105"/>
        <v>13920</v>
      </c>
      <c r="F391" s="52">
        <f t="shared" si="81"/>
        <v>236.16716970952453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5894.13</v>
      </c>
      <c r="E393" s="242">
        <v>13920</v>
      </c>
      <c r="F393" s="52">
        <f t="shared" si="81"/>
        <v>236.16716970952453</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14026.869999999999</v>
      </c>
      <c r="E408" s="51">
        <f t="shared" si="111"/>
        <v>20762.169999999998</v>
      </c>
      <c r="F408" s="52">
        <f t="shared" si="81"/>
        <v>148.01712712814762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506738.86</v>
      </c>
      <c r="E412" s="51">
        <f>E6+E298</f>
        <v>641888.69999999995</v>
      </c>
      <c r="F412" s="52">
        <f t="shared" si="81"/>
        <v>126.67051032952159</v>
      </c>
    </row>
    <row r="413" spans="1:6" ht="12.75" customHeight="1" x14ac:dyDescent="0.2">
      <c r="A413" s="53" t="s">
        <v>609</v>
      </c>
      <c r="B413" s="85" t="s">
        <v>832</v>
      </c>
      <c r="C413" s="50" t="s">
        <v>833</v>
      </c>
      <c r="D413" s="51">
        <f t="shared" ref="D413:E413" si="112">D289+D350</f>
        <v>504674.89999999997</v>
      </c>
      <c r="E413" s="51">
        <f t="shared" si="112"/>
        <v>643817.19000000006</v>
      </c>
      <c r="F413" s="52">
        <f t="shared" si="81"/>
        <v>127.57067767784768</v>
      </c>
    </row>
    <row r="414" spans="1:6" ht="12.75" customHeight="1" x14ac:dyDescent="0.2">
      <c r="A414" s="53" t="s">
        <v>609</v>
      </c>
      <c r="B414" s="85" t="s">
        <v>834</v>
      </c>
      <c r="C414" s="50" t="s">
        <v>835</v>
      </c>
      <c r="D414" s="51">
        <f t="shared" ref="D414:E414" si="113">IF(D412&gt;=D413,D412-D413,0)</f>
        <v>2063.960000000021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1928.4900000001071</v>
      </c>
      <c r="F415" s="52" t="str">
        <f t="shared" si="81"/>
        <v>-</v>
      </c>
    </row>
    <row r="416" spans="1:6" ht="12.75" customHeight="1" x14ac:dyDescent="0.2">
      <c r="A416" s="60" t="s">
        <v>838</v>
      </c>
      <c r="B416" s="232" t="s">
        <v>839</v>
      </c>
      <c r="C416" s="61" t="s">
        <v>840</v>
      </c>
      <c r="D416" s="51">
        <f t="shared" ref="D416:E416" si="115">IF(D292-D293+D409-D410&gt;=0,D292-D293+D409-D410,0)</f>
        <v>32296.53</v>
      </c>
      <c r="E416" s="51">
        <f t="shared" si="115"/>
        <v>34360.49</v>
      </c>
      <c r="F416" s="52">
        <f t="shared" si="81"/>
        <v>106.39065559055416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506738.86</v>
      </c>
      <c r="E639" s="51">
        <f t="shared" si="180"/>
        <v>641888.69999999995</v>
      </c>
      <c r="F639" s="52">
        <f t="shared" si="119"/>
        <v>126.67051032952159</v>
      </c>
    </row>
    <row r="640" spans="1:6" ht="12.75" customHeight="1" x14ac:dyDescent="0.2">
      <c r="A640" s="53" t="s">
        <v>609</v>
      </c>
      <c r="B640" s="85" t="s">
        <v>1278</v>
      </c>
      <c r="C640" s="50" t="s">
        <v>1279</v>
      </c>
      <c r="D640" s="51">
        <f t="shared" ref="D640:E640" si="181">D413+D528</f>
        <v>504674.89999999997</v>
      </c>
      <c r="E640" s="51">
        <f t="shared" si="181"/>
        <v>643817.19000000006</v>
      </c>
      <c r="F640" s="52">
        <f t="shared" si="119"/>
        <v>127.57067767784768</v>
      </c>
    </row>
    <row r="641" spans="1:6" ht="12.75" customHeight="1" x14ac:dyDescent="0.2">
      <c r="A641" s="53" t="s">
        <v>609</v>
      </c>
      <c r="B641" s="85" t="s">
        <v>1280</v>
      </c>
      <c r="C641" s="50" t="s">
        <v>1281</v>
      </c>
      <c r="D641" s="51">
        <f t="shared" ref="D641:E641" si="182">IF(D639&gt;=D640,D639-D640,0)</f>
        <v>2063.960000000021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1928.4900000001071</v>
      </c>
      <c r="F642" s="52" t="str">
        <f t="shared" si="119"/>
        <v>-</v>
      </c>
    </row>
    <row r="643" spans="1:6" ht="24" x14ac:dyDescent="0.2">
      <c r="A643" s="60" t="s">
        <v>1284</v>
      </c>
      <c r="B643" s="85" t="s">
        <v>1285</v>
      </c>
      <c r="C643" s="61" t="s">
        <v>1284</v>
      </c>
      <c r="D643" s="51">
        <f t="shared" ref="D643:E643" si="184">IF(D416-D417+D637-D638&gt;=0,D416-D417+D637-D638,0)</f>
        <v>32296.53</v>
      </c>
      <c r="E643" s="51">
        <f t="shared" si="184"/>
        <v>34360.49</v>
      </c>
      <c r="F643" s="52">
        <f t="shared" si="119"/>
        <v>106.39065559055416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34360.49000000002</v>
      </c>
      <c r="E645" s="51">
        <f t="shared" si="186"/>
        <v>32431.999999999891</v>
      </c>
      <c r="F645" s="52">
        <f t="shared" si="119"/>
        <v>94.387478176242169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151471.17000000001</v>
      </c>
      <c r="E649" s="242">
        <v>159311.18</v>
      </c>
      <c r="F649" s="52">
        <f t="shared" ref="F649:F724" si="188">IF(D649&lt;&gt;0,IF(E649/D649&gt;=100,"&gt;&gt;100",E649/D649*100),"-")</f>
        <v>105.17590905252794</v>
      </c>
    </row>
    <row r="650" spans="1:6" ht="12.75" customHeight="1" x14ac:dyDescent="0.2">
      <c r="A650" s="53" t="s">
        <v>1297</v>
      </c>
      <c r="B650" s="85" t="s">
        <v>1298</v>
      </c>
      <c r="C650" s="50" t="s">
        <v>1297</v>
      </c>
      <c r="D650" s="242">
        <v>528702.1</v>
      </c>
      <c r="E650" s="242">
        <v>656224.03</v>
      </c>
      <c r="F650" s="52">
        <f t="shared" si="188"/>
        <v>124.11980773293696</v>
      </c>
    </row>
    <row r="651" spans="1:6" ht="12.75" customHeight="1" x14ac:dyDescent="0.2">
      <c r="A651" s="53" t="s">
        <v>1299</v>
      </c>
      <c r="B651" s="85" t="s">
        <v>1300</v>
      </c>
      <c r="C651" s="50" t="s">
        <v>1299</v>
      </c>
      <c r="D651" s="242">
        <v>520862.09</v>
      </c>
      <c r="E651" s="242">
        <v>647530.02</v>
      </c>
      <c r="F651" s="52">
        <f t="shared" si="188"/>
        <v>124.31889984544662</v>
      </c>
    </row>
    <row r="652" spans="1:6" ht="24" x14ac:dyDescent="0.2">
      <c r="A652" s="53">
        <v>11</v>
      </c>
      <c r="B652" s="85" t="s">
        <v>1301</v>
      </c>
      <c r="C652" s="50" t="s">
        <v>1302</v>
      </c>
      <c r="D652" s="51">
        <f t="shared" ref="D652:E652" si="189">+D649+D650-D651</f>
        <v>159311.18</v>
      </c>
      <c r="E652" s="51">
        <f t="shared" si="189"/>
        <v>168005.18999999994</v>
      </c>
      <c r="F652" s="52">
        <f t="shared" si="188"/>
        <v>105.45725039510721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17</v>
      </c>
      <c r="E654" s="262">
        <v>16</v>
      </c>
      <c r="F654" s="52">
        <f t="shared" si="188"/>
        <v>94.117647058823522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15</v>
      </c>
      <c r="E656" s="262">
        <v>12</v>
      </c>
      <c r="F656" s="52">
        <f t="shared" si="188"/>
        <v>80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15350.4</v>
      </c>
      <c r="E669" s="242">
        <v>24408.12</v>
      </c>
      <c r="F669" s="52">
        <f t="shared" si="188"/>
        <v>159.00641025641025</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9300</v>
      </c>
      <c r="E676" s="242">
        <v>11050</v>
      </c>
      <c r="F676" s="52">
        <f t="shared" si="188"/>
        <v>118.81720430107528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10587.46</v>
      </c>
      <c r="F716" s="52" t="str">
        <f t="shared" si="188"/>
        <v>-</v>
      </c>
    </row>
    <row r="717" spans="1:6" ht="12.75" customHeight="1" x14ac:dyDescent="0.2">
      <c r="A717" s="53">
        <v>31215</v>
      </c>
      <c r="B717" s="85" t="s">
        <v>1414</v>
      </c>
      <c r="C717" s="50" t="s">
        <v>1415</v>
      </c>
      <c r="D717" s="242">
        <v>0</v>
      </c>
      <c r="E717" s="242">
        <v>882.88</v>
      </c>
      <c r="F717" s="52" t="str">
        <f t="shared" si="188"/>
        <v>-</v>
      </c>
    </row>
    <row r="718" spans="1:6" ht="12.75" customHeight="1" x14ac:dyDescent="0.2">
      <c r="A718" s="53">
        <v>32121</v>
      </c>
      <c r="B718" s="85" t="s">
        <v>1416</v>
      </c>
      <c r="C718" s="50" t="s">
        <v>1417</v>
      </c>
      <c r="D718" s="242">
        <v>8506.15</v>
      </c>
      <c r="E718" s="242">
        <v>8158.21</v>
      </c>
      <c r="F718" s="52">
        <f t="shared" si="188"/>
        <v>95.909547797769861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2743.36</v>
      </c>
      <c r="E720" s="242">
        <v>3069</v>
      </c>
      <c r="F720" s="52">
        <f t="shared" si="188"/>
        <v>111.87011547882888</v>
      </c>
    </row>
    <row r="721" spans="1:6" ht="12.75" customHeight="1" x14ac:dyDescent="0.2">
      <c r="A721" s="53" t="s">
        <v>1422</v>
      </c>
      <c r="B721" s="85" t="s">
        <v>1423</v>
      </c>
      <c r="C721" s="50" t="s">
        <v>1422</v>
      </c>
      <c r="D721" s="242">
        <v>9687.73</v>
      </c>
      <c r="E721" s="242">
        <v>15709.23</v>
      </c>
      <c r="F721" s="52">
        <f t="shared" si="188"/>
        <v>162.15594365243459</v>
      </c>
    </row>
    <row r="722" spans="1:6" ht="12.75" customHeight="1" x14ac:dyDescent="0.2">
      <c r="A722" s="53" t="s">
        <v>1424</v>
      </c>
      <c r="B722" s="85" t="s">
        <v>1425</v>
      </c>
      <c r="C722" s="50" t="s">
        <v>1424</v>
      </c>
      <c r="D722" s="242">
        <v>9603.66</v>
      </c>
      <c r="E722" s="242">
        <v>15398.73</v>
      </c>
      <c r="F722" s="52">
        <f t="shared" si="188"/>
        <v>160.34230699545796</v>
      </c>
    </row>
    <row r="723" spans="1:6" ht="12.75" customHeight="1" x14ac:dyDescent="0.2">
      <c r="A723" s="53" t="s">
        <v>1426</v>
      </c>
      <c r="B723" s="85" t="s">
        <v>1427</v>
      </c>
      <c r="C723" s="50" t="s">
        <v>1426</v>
      </c>
      <c r="D723" s="242">
        <v>25.96</v>
      </c>
      <c r="E723" s="242">
        <v>940.26</v>
      </c>
      <c r="F723" s="52">
        <f t="shared" si="188"/>
        <v>3621.9568567026195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182406</v>
      </c>
      <c r="E6" s="229">
        <f t="shared" si="0"/>
        <v>199599.24</v>
      </c>
      <c r="F6" s="230">
        <f t="shared" ref="F6:F260" si="1">IF(D6&gt;0,IF(E6/D6&gt;=100,"&gt;&gt;100",E6/D6*100),"-")</f>
        <v>109.42580836156705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22383.61</v>
      </c>
      <c r="E7" s="104">
        <f t="shared" si="2"/>
        <v>31324.050000000003</v>
      </c>
      <c r="F7" s="93">
        <f t="shared" si="1"/>
        <v>139.94190391987712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22383.61</v>
      </c>
      <c r="E12" s="104">
        <f t="shared" si="3"/>
        <v>31324.050000000003</v>
      </c>
      <c r="F12" s="93">
        <f t="shared" si="1"/>
        <v>139.94190391987712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6431.4600000000009</v>
      </c>
      <c r="E13" s="104">
        <f t="shared" si="4"/>
        <v>6431.4600000000009</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10735.61</v>
      </c>
      <c r="E15" s="247">
        <v>10735.61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4304.1499999999996</v>
      </c>
      <c r="E18" s="247">
        <v>4304.1499999999996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9032.2900000000081</v>
      </c>
      <c r="E19" s="104">
        <f t="shared" si="5"/>
        <v>6386.4600000000064</v>
      </c>
      <c r="F19" s="93">
        <f t="shared" si="1"/>
        <v>70.706985714586239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54200.5</v>
      </c>
      <c r="E20" s="247">
        <v>51569.78</v>
      </c>
      <c r="F20" s="93">
        <f t="shared" si="1"/>
        <v>95.146317838396328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6096.09</v>
      </c>
      <c r="E21" s="247">
        <v>6096.09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19295.29</v>
      </c>
      <c r="E22" s="247">
        <v>19295.29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4108.76</v>
      </c>
      <c r="E24" s="247">
        <v>4108.76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11050.8</v>
      </c>
      <c r="E26" s="247">
        <v>11050.8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85719.15</v>
      </c>
      <c r="E28" s="247">
        <v>85734.26</v>
      </c>
      <c r="F28" s="93">
        <f t="shared" si="1"/>
        <v>100.01762733298219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371028.16</v>
      </c>
      <c r="E36" s="247">
        <v>383160.09</v>
      </c>
      <c r="F36" s="93">
        <f t="shared" si="1"/>
        <v>103.26981380604643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6552.63</v>
      </c>
      <c r="E39" s="247">
        <v>6552.63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377580.79</v>
      </c>
      <c r="E40" s="247">
        <v>389712.72</v>
      </c>
      <c r="F40" s="93">
        <f t="shared" si="1"/>
        <v>103.21306865214197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6919.8599999999933</v>
      </c>
      <c r="E45" s="104">
        <f t="shared" si="9"/>
        <v>18506.129999999997</v>
      </c>
      <c r="F45" s="93">
        <f t="shared" si="1"/>
        <v>267.4350348128433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51380.49</v>
      </c>
      <c r="E47" s="247">
        <v>62260.81</v>
      </c>
      <c r="F47" s="93">
        <f t="shared" si="1"/>
        <v>121.17597555025263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194.31</v>
      </c>
      <c r="E49" s="247">
        <v>194.31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44654.94</v>
      </c>
      <c r="E50" s="247">
        <v>43948.99</v>
      </c>
      <c r="F50" s="93">
        <f t="shared" si="1"/>
        <v>98.419099880102848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28560.07</v>
      </c>
      <c r="E54" s="247"/>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28560.07</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160022.38999999998</v>
      </c>
      <c r="E68" s="104">
        <f t="shared" si="13"/>
        <v>168275.19</v>
      </c>
      <c r="F68" s="93">
        <f t="shared" si="1"/>
        <v>105.15727830336743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159311.18</v>
      </c>
      <c r="E69" s="104">
        <f t="shared" si="14"/>
        <v>168005.19</v>
      </c>
      <c r="F69" s="93">
        <f t="shared" si="1"/>
        <v>105.45725039510725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159031.12</v>
      </c>
      <c r="E70" s="104">
        <f t="shared" si="15"/>
        <v>167618.99</v>
      </c>
      <c r="F70" s="93">
        <f t="shared" si="1"/>
        <v>105.40011917164389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159031.12</v>
      </c>
      <c r="E72" s="247">
        <v>167618.99</v>
      </c>
      <c r="F72" s="93">
        <f t="shared" si="1"/>
        <v>105.40011917164389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280.06</v>
      </c>
      <c r="E76" s="247">
        <v>386.2</v>
      </c>
      <c r="F76" s="93">
        <f t="shared" si="1"/>
        <v>137.89902163822038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711.21</v>
      </c>
      <c r="E78" s="104">
        <f>E79+SUM(E82:E84)-E85+E86</f>
        <v>270</v>
      </c>
      <c r="F78" s="93">
        <f t="shared" si="1"/>
        <v>37.963470704855105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210</v>
      </c>
      <c r="E83" s="247">
        <v>270</v>
      </c>
      <c r="F83" s="93">
        <f t="shared" si="1"/>
        <v>128.57142857142858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501.21</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182406</v>
      </c>
      <c r="E175" s="104">
        <f t="shared" si="30"/>
        <v>199599.24</v>
      </c>
      <c r="F175" s="93">
        <f t="shared" si="1"/>
        <v>109.42580836156705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38282.589999999997</v>
      </c>
      <c r="E176" s="104">
        <f t="shared" si="31"/>
        <v>48463.880000000005</v>
      </c>
      <c r="F176" s="93">
        <f t="shared" si="1"/>
        <v>126.59509192037429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37454.82</v>
      </c>
      <c r="E177" s="104">
        <f t="shared" si="32"/>
        <v>48193.880000000005</v>
      </c>
      <c r="F177" s="93">
        <f t="shared" si="1"/>
        <v>128.67203740399768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34504.76</v>
      </c>
      <c r="E178" s="247">
        <v>46134.48</v>
      </c>
      <c r="F178" s="93">
        <f t="shared" si="1"/>
        <v>133.70468306401784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2757.27</v>
      </c>
      <c r="E179" s="247">
        <v>1923.29</v>
      </c>
      <c r="F179" s="93">
        <f t="shared" si="1"/>
        <v>69.753415516072053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90.06</v>
      </c>
      <c r="E180" s="104">
        <f t="shared" si="33"/>
        <v>136.11000000000001</v>
      </c>
      <c r="F180" s="93">
        <f t="shared" si="1"/>
        <v>151.13257828114592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90.06</v>
      </c>
      <c r="E183" s="247">
        <v>136.11000000000001</v>
      </c>
      <c r="F183" s="93">
        <f t="shared" si="1"/>
        <v>151.13257828114592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102.73</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827.77</v>
      </c>
      <c r="E234" s="104">
        <f t="shared" si="40"/>
        <v>270</v>
      </c>
      <c r="F234" s="93">
        <f t="shared" si="1"/>
        <v>32.617756139990576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827.77</v>
      </c>
      <c r="E235" s="247">
        <v>270</v>
      </c>
      <c r="F235" s="93">
        <f t="shared" si="1"/>
        <v>32.617756139990576</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144123.41</v>
      </c>
      <c r="E237" s="104">
        <f t="shared" si="41"/>
        <v>151135.35999999999</v>
      </c>
      <c r="F237" s="93">
        <f t="shared" si="1"/>
        <v>104.86524014384615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109762.92000000001</v>
      </c>
      <c r="E238" s="104">
        <f t="shared" si="42"/>
        <v>118703.36</v>
      </c>
      <c r="F238" s="93">
        <f t="shared" si="1"/>
        <v>108.14522791485501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109762.92000000001</v>
      </c>
      <c r="E239" s="104">
        <f t="shared" si="43"/>
        <v>118703.36</v>
      </c>
      <c r="F239" s="93">
        <f t="shared" si="1"/>
        <v>108.14522791485501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18874.599999999999</v>
      </c>
      <c r="E240" s="247">
        <v>18345.78</v>
      </c>
      <c r="F240" s="93">
        <f t="shared" si="1"/>
        <v>97.198245260826724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90888.320000000007</v>
      </c>
      <c r="E241" s="247">
        <v>100357.58</v>
      </c>
      <c r="F241" s="93">
        <f t="shared" si="1"/>
        <v>110.41856643405885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34360.49</v>
      </c>
      <c r="E245" s="104">
        <f t="shared" si="45"/>
        <v>32432</v>
      </c>
      <c r="F245" s="93">
        <f t="shared" si="1"/>
        <v>94.387478176242539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34360.49</v>
      </c>
      <c r="E246" s="104">
        <f t="shared" si="46"/>
        <v>32432</v>
      </c>
      <c r="F246" s="93">
        <f t="shared" si="1"/>
        <v>94.387478176242539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34360.49</v>
      </c>
      <c r="E247" s="247">
        <v>32432</v>
      </c>
      <c r="F247" s="93">
        <f t="shared" si="1"/>
        <v>94.387478176242539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39438</v>
      </c>
      <c r="E259" s="104">
        <f t="shared" si="49"/>
        <v>38568</v>
      </c>
      <c r="F259" s="93">
        <f t="shared" si="1"/>
        <v>97.794005781226218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39438</v>
      </c>
      <c r="E260" s="248">
        <v>38568</v>
      </c>
      <c r="F260" s="97">
        <f t="shared" si="1"/>
        <v>97.794005781226218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102.73</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398.48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37454.82</v>
      </c>
      <c r="E288" s="247">
        <v>48193.88</v>
      </c>
      <c r="F288" s="93">
        <f t="shared" si="50"/>
        <v>128.67203740399765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102.73</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504674.9</v>
      </c>
      <c r="E107" s="81">
        <f t="shared" si="21"/>
        <v>643817.18999999994</v>
      </c>
      <c r="F107" s="63">
        <f t="shared" si="1"/>
        <v>127.57067767784764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504674.9</v>
      </c>
      <c r="E109" s="249">
        <v>643817.18999999994</v>
      </c>
      <c r="F109" s="63">
        <f t="shared" si="1"/>
        <v>127.57067767784764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504674.9</v>
      </c>
      <c r="E141" s="106">
        <f t="shared" si="28"/>
        <v>643817.18999999994</v>
      </c>
      <c r="F141" s="82">
        <f t="shared" si="1"/>
        <v>127.57067767784764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6819.26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6819.26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6819.26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6819.26</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6" sqref="D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37454.82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610858.66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610858.66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514245.65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95388.65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982.44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241.92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600119.60000000009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600119.60000000009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502615.93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96222.63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936.39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344.65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48193.879999999888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48193.88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48193.88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1020</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Brtičević</cp:lastModifiedBy>
  <cp:lastPrinted>2025-01-24T13:36:40Z</cp:lastPrinted>
  <dcterms:created xsi:type="dcterms:W3CDTF">2022-04-01T05:14:30Z</dcterms:created>
  <dcterms:modified xsi:type="dcterms:W3CDTF">2025-01-24T13:39:08Z</dcterms:modified>
</cp:coreProperties>
</file>